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600" windowWidth="19635" windowHeight="7185" tabRatio="931"/>
  </bookViews>
  <sheets>
    <sheet name="READ ME" sheetId="13" r:id="rId1"/>
    <sheet name="Data for Fig 1 and Fig 2" sheetId="14" r:id="rId2"/>
    <sheet name="new york times" sheetId="1" r:id="rId3"/>
    <sheet name="NYT standardized by the" sheetId="2" r:id="rId4"/>
    <sheet name="usa today" sheetId="3" r:id="rId5"/>
    <sheet name="USA Today standardized by the2" sheetId="4" r:id="rId6"/>
    <sheet name="the times" sheetId="5" r:id="rId7"/>
    <sheet name="The Times standardized by the3" sheetId="6" r:id="rId8"/>
    <sheet name="guardian" sheetId="7" r:id="rId9"/>
    <sheet name="Guardian standardized by the4" sheetId="8" r:id="rId10"/>
    <sheet name="toronto star" sheetId="9" r:id="rId11"/>
    <sheet name="Toronto standardized by the5" sheetId="10" r:id="rId12"/>
    <sheet name="globe and mail" sheetId="11" r:id="rId13"/>
    <sheet name="GandM standardized by the6" sheetId="12" r:id="rId14"/>
  </sheets>
  <externalReferences>
    <externalReference r:id="rId15"/>
  </externalReferences>
  <calcPr calcId="145621"/>
</workbook>
</file>

<file path=xl/calcChain.xml><?xml version="1.0" encoding="utf-8"?>
<calcChain xmlns="http://schemas.openxmlformats.org/spreadsheetml/2006/main">
  <c r="F25" i="4" l="1"/>
  <c r="D18" i="12"/>
  <c r="E8" i="12"/>
  <c r="F28" i="12"/>
  <c r="D28" i="12"/>
  <c r="C28" i="12"/>
  <c r="D15" i="12"/>
  <c r="D2" i="12"/>
  <c r="E2" i="12"/>
  <c r="F2" i="12"/>
  <c r="G2" i="12"/>
  <c r="H2" i="12"/>
  <c r="D3" i="12"/>
  <c r="E3" i="12"/>
  <c r="F3" i="12"/>
  <c r="G3" i="12"/>
  <c r="H3" i="12"/>
  <c r="D4" i="12"/>
  <c r="E4" i="12"/>
  <c r="F4" i="12"/>
  <c r="G4" i="12"/>
  <c r="H4" i="12"/>
  <c r="D5" i="12"/>
  <c r="E5" i="12"/>
  <c r="F5" i="12"/>
  <c r="G5" i="12"/>
  <c r="H5" i="12"/>
  <c r="D6" i="12"/>
  <c r="E6" i="12"/>
  <c r="F6" i="12"/>
  <c r="G6" i="12"/>
  <c r="H6" i="12"/>
  <c r="D7" i="12"/>
  <c r="E7" i="12"/>
  <c r="F7" i="12"/>
  <c r="G7" i="12"/>
  <c r="H7" i="12"/>
  <c r="D8" i="12"/>
  <c r="F8" i="12"/>
  <c r="G8" i="12"/>
  <c r="H8" i="12"/>
  <c r="D9" i="12"/>
  <c r="E9" i="12"/>
  <c r="F9" i="12"/>
  <c r="G9" i="12"/>
  <c r="H9" i="12"/>
  <c r="D10" i="12"/>
  <c r="E10" i="12"/>
  <c r="F10" i="12"/>
  <c r="G10" i="12"/>
  <c r="H10" i="12"/>
  <c r="D11" i="12"/>
  <c r="E11" i="12"/>
  <c r="F11" i="12"/>
  <c r="G11" i="12"/>
  <c r="H11" i="12"/>
  <c r="D12" i="12"/>
  <c r="E12" i="12"/>
  <c r="F12" i="12"/>
  <c r="G12" i="12"/>
  <c r="H12" i="12"/>
  <c r="D13" i="12"/>
  <c r="E13" i="12"/>
  <c r="F13" i="12"/>
  <c r="G13" i="12"/>
  <c r="H13" i="12"/>
  <c r="D14" i="12"/>
  <c r="E14" i="12"/>
  <c r="F14" i="12"/>
  <c r="G14" i="12"/>
  <c r="H14" i="12"/>
  <c r="E15" i="12"/>
  <c r="F15" i="12"/>
  <c r="G15" i="12"/>
  <c r="H15" i="12"/>
  <c r="D16" i="12"/>
  <c r="E16" i="12"/>
  <c r="F16" i="12"/>
  <c r="G16" i="12"/>
  <c r="H16" i="12"/>
  <c r="D17" i="12"/>
  <c r="E17" i="12"/>
  <c r="F17" i="12"/>
  <c r="G17" i="12"/>
  <c r="H17" i="12"/>
  <c r="E18" i="12"/>
  <c r="F18" i="12"/>
  <c r="G18" i="12"/>
  <c r="H18" i="12"/>
  <c r="D19" i="12"/>
  <c r="E19" i="12"/>
  <c r="F19" i="12"/>
  <c r="G19" i="12"/>
  <c r="H19" i="12"/>
  <c r="D20" i="12"/>
  <c r="E20" i="12"/>
  <c r="F20" i="12"/>
  <c r="G20" i="12"/>
  <c r="H20" i="12"/>
  <c r="D21" i="12"/>
  <c r="E21" i="12"/>
  <c r="F21" i="12"/>
  <c r="G21" i="12"/>
  <c r="H21" i="12"/>
  <c r="D22" i="12"/>
  <c r="E22" i="12"/>
  <c r="F22" i="12"/>
  <c r="G22" i="12"/>
  <c r="H22" i="12"/>
  <c r="D23" i="12"/>
  <c r="E23" i="12"/>
  <c r="F23" i="12"/>
  <c r="G23" i="12"/>
  <c r="H23" i="12"/>
  <c r="D24" i="12"/>
  <c r="E24" i="12"/>
  <c r="F24" i="12"/>
  <c r="G24" i="12"/>
  <c r="H24" i="12"/>
  <c r="D25" i="12"/>
  <c r="E25" i="12"/>
  <c r="F25" i="12"/>
  <c r="G25" i="12"/>
  <c r="H25" i="12"/>
  <c r="D26" i="12"/>
  <c r="E26" i="12"/>
  <c r="F26" i="12"/>
  <c r="G26" i="12"/>
  <c r="H26" i="12"/>
  <c r="D27" i="12"/>
  <c r="E27" i="12"/>
  <c r="F27" i="12"/>
  <c r="G27" i="12"/>
  <c r="H27" i="12"/>
  <c r="C3" i="12"/>
  <c r="C4" i="12"/>
  <c r="C5" i="12"/>
  <c r="C6" i="12"/>
  <c r="C7" i="12"/>
  <c r="C8" i="12"/>
  <c r="C9" i="12"/>
  <c r="C10" i="12"/>
  <c r="C11" i="12"/>
  <c r="C12" i="12"/>
  <c r="C13" i="12"/>
  <c r="C14" i="12"/>
  <c r="C15" i="12"/>
  <c r="C16" i="12"/>
  <c r="C17" i="12"/>
  <c r="C18" i="12"/>
  <c r="C19" i="12"/>
  <c r="C20" i="12"/>
  <c r="C21" i="12"/>
  <c r="C22" i="12"/>
  <c r="C23" i="12"/>
  <c r="C24" i="12"/>
  <c r="C25" i="12"/>
  <c r="C26" i="12"/>
  <c r="C27" i="12"/>
  <c r="C2" i="12"/>
  <c r="C28" i="4"/>
  <c r="C28" i="1"/>
  <c r="C29" i="12" l="1"/>
  <c r="D29" i="12"/>
  <c r="G29" i="12"/>
  <c r="H29" i="12"/>
  <c r="B29" i="12"/>
  <c r="B28" i="12"/>
  <c r="H29" i="11"/>
  <c r="G29" i="11"/>
  <c r="F29" i="11"/>
  <c r="E29" i="11"/>
  <c r="D29" i="11"/>
  <c r="C29" i="11"/>
  <c r="B29" i="11"/>
  <c r="H28" i="11"/>
  <c r="G28" i="11"/>
  <c r="F28" i="11"/>
  <c r="E28" i="11"/>
  <c r="D28" i="11"/>
  <c r="C28" i="11"/>
  <c r="B28" i="11"/>
  <c r="C29" i="10"/>
  <c r="D29" i="10"/>
  <c r="E29" i="10"/>
  <c r="F29" i="10"/>
  <c r="G29" i="10"/>
  <c r="H29" i="10"/>
  <c r="B29" i="10"/>
  <c r="C29" i="9"/>
  <c r="D29" i="9"/>
  <c r="E29" i="9"/>
  <c r="F29" i="9"/>
  <c r="G29" i="9"/>
  <c r="H29" i="9"/>
  <c r="B29" i="9"/>
  <c r="C28" i="9"/>
  <c r="C28" i="10" s="1"/>
  <c r="D28" i="9"/>
  <c r="E28" i="9"/>
  <c r="F28" i="9"/>
  <c r="G28" i="9"/>
  <c r="H28" i="9"/>
  <c r="B28" i="9"/>
  <c r="D2" i="10"/>
  <c r="E2" i="10"/>
  <c r="F2" i="10"/>
  <c r="G2" i="10"/>
  <c r="H2" i="10"/>
  <c r="D3" i="10"/>
  <c r="E3" i="10"/>
  <c r="F3" i="10"/>
  <c r="G3" i="10"/>
  <c r="H3" i="10"/>
  <c r="D4" i="10"/>
  <c r="E4" i="10"/>
  <c r="F4" i="10"/>
  <c r="G4" i="10"/>
  <c r="H4" i="10"/>
  <c r="D5" i="10"/>
  <c r="E5" i="10"/>
  <c r="F5" i="10"/>
  <c r="G5" i="10"/>
  <c r="H5" i="10"/>
  <c r="D6" i="10"/>
  <c r="E6" i="10"/>
  <c r="F6" i="10"/>
  <c r="G6" i="10"/>
  <c r="H6" i="10"/>
  <c r="D7" i="10"/>
  <c r="E7" i="10"/>
  <c r="F7" i="10"/>
  <c r="G7" i="10"/>
  <c r="H7" i="10"/>
  <c r="D8" i="10"/>
  <c r="E8" i="10"/>
  <c r="F8" i="10"/>
  <c r="G8" i="10"/>
  <c r="H8" i="10"/>
  <c r="D9" i="10"/>
  <c r="E9" i="10"/>
  <c r="F9" i="10"/>
  <c r="G9" i="10"/>
  <c r="H9" i="10"/>
  <c r="D10" i="10"/>
  <c r="E10" i="10"/>
  <c r="F10" i="10"/>
  <c r="G10" i="10"/>
  <c r="H10" i="10"/>
  <c r="D11" i="10"/>
  <c r="E11" i="10"/>
  <c r="F11" i="10"/>
  <c r="G11" i="10"/>
  <c r="H11" i="10"/>
  <c r="D12" i="10"/>
  <c r="E12" i="10"/>
  <c r="F12" i="10"/>
  <c r="G12" i="10"/>
  <c r="H12" i="10"/>
  <c r="D13" i="10"/>
  <c r="E13" i="10"/>
  <c r="F13" i="10"/>
  <c r="G13" i="10"/>
  <c r="H13" i="10"/>
  <c r="D14" i="10"/>
  <c r="E14" i="10"/>
  <c r="F14" i="10"/>
  <c r="G14" i="10"/>
  <c r="H14" i="10"/>
  <c r="D15" i="10"/>
  <c r="E15" i="10"/>
  <c r="F15" i="10"/>
  <c r="G15" i="10"/>
  <c r="H15" i="10"/>
  <c r="D16" i="10"/>
  <c r="E16" i="10"/>
  <c r="F16" i="10"/>
  <c r="G16" i="10"/>
  <c r="H16" i="10"/>
  <c r="D17" i="10"/>
  <c r="E17" i="10"/>
  <c r="F17" i="10"/>
  <c r="G17" i="10"/>
  <c r="H17" i="10"/>
  <c r="D18" i="10"/>
  <c r="E18" i="10"/>
  <c r="F18" i="10"/>
  <c r="G18" i="10"/>
  <c r="H18" i="10"/>
  <c r="D19" i="10"/>
  <c r="E19" i="10"/>
  <c r="F19" i="10"/>
  <c r="G19" i="10"/>
  <c r="H19" i="10"/>
  <c r="D20" i="10"/>
  <c r="E20" i="10"/>
  <c r="F20" i="10"/>
  <c r="G20" i="10"/>
  <c r="H20" i="10"/>
  <c r="D21" i="10"/>
  <c r="E21" i="10"/>
  <c r="F21" i="10"/>
  <c r="G21" i="10"/>
  <c r="H21" i="10"/>
  <c r="D22" i="10"/>
  <c r="E22" i="10"/>
  <c r="F22" i="10"/>
  <c r="G22" i="10"/>
  <c r="H22" i="10"/>
  <c r="D23" i="10"/>
  <c r="E23" i="10"/>
  <c r="F23" i="10"/>
  <c r="G23" i="10"/>
  <c r="H23" i="10"/>
  <c r="D24" i="10"/>
  <c r="E24" i="10"/>
  <c r="F24" i="10"/>
  <c r="G24" i="10"/>
  <c r="H24" i="10"/>
  <c r="D25" i="10"/>
  <c r="E25" i="10"/>
  <c r="F25" i="10"/>
  <c r="G25" i="10"/>
  <c r="H25" i="10"/>
  <c r="D26" i="10"/>
  <c r="E26" i="10"/>
  <c r="F26" i="10"/>
  <c r="G26" i="10"/>
  <c r="H26" i="10"/>
  <c r="D27" i="10"/>
  <c r="E27" i="10"/>
  <c r="F27" i="10"/>
  <c r="G27" i="10"/>
  <c r="H27" i="10"/>
  <c r="C3" i="10"/>
  <c r="C4" i="10"/>
  <c r="C5" i="10"/>
  <c r="C6" i="10"/>
  <c r="C7" i="10"/>
  <c r="C8" i="10"/>
  <c r="C9" i="10"/>
  <c r="C10" i="10"/>
  <c r="C11" i="10"/>
  <c r="C12" i="10"/>
  <c r="C13" i="10"/>
  <c r="C14" i="10"/>
  <c r="C15" i="10"/>
  <c r="C16" i="10"/>
  <c r="C17" i="10"/>
  <c r="C18" i="10"/>
  <c r="C19" i="10"/>
  <c r="C20" i="10"/>
  <c r="C21" i="10"/>
  <c r="C22" i="10"/>
  <c r="C23" i="10"/>
  <c r="C24" i="10"/>
  <c r="C25" i="10"/>
  <c r="C26" i="10"/>
  <c r="C27" i="10"/>
  <c r="C2" i="10"/>
  <c r="B28" i="10"/>
  <c r="H5" i="8"/>
  <c r="H6" i="8"/>
  <c r="H7" i="8"/>
  <c r="H8" i="8"/>
  <c r="H29" i="8" s="1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E29" i="8"/>
  <c r="F29" i="8"/>
  <c r="G29" i="8"/>
  <c r="E28" i="8"/>
  <c r="F28" i="8"/>
  <c r="G28" i="8"/>
  <c r="H28" i="8"/>
  <c r="G17" i="8"/>
  <c r="G18" i="8"/>
  <c r="G19" i="8"/>
  <c r="G20" i="8"/>
  <c r="G21" i="8"/>
  <c r="G22" i="8"/>
  <c r="G23" i="8"/>
  <c r="G24" i="8"/>
  <c r="G25" i="8"/>
  <c r="G26" i="8"/>
  <c r="G27" i="8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D2" i="8"/>
  <c r="E2" i="8"/>
  <c r="F2" i="8"/>
  <c r="G2" i="8"/>
  <c r="H2" i="8"/>
  <c r="D3" i="8"/>
  <c r="E3" i="8"/>
  <c r="F3" i="8"/>
  <c r="G3" i="8"/>
  <c r="H3" i="8"/>
  <c r="D4" i="8"/>
  <c r="E4" i="8"/>
  <c r="G4" i="8"/>
  <c r="H4" i="8"/>
  <c r="D5" i="8"/>
  <c r="E5" i="8"/>
  <c r="G5" i="8"/>
  <c r="D6" i="8"/>
  <c r="E6" i="8"/>
  <c r="G6" i="8"/>
  <c r="D7" i="8"/>
  <c r="E7" i="8"/>
  <c r="G7" i="8"/>
  <c r="D8" i="8"/>
  <c r="E8" i="8"/>
  <c r="G8" i="8"/>
  <c r="D9" i="8"/>
  <c r="E9" i="8"/>
  <c r="G9" i="8"/>
  <c r="D10" i="8"/>
  <c r="E10" i="8"/>
  <c r="G10" i="8"/>
  <c r="D11" i="8"/>
  <c r="E11" i="8"/>
  <c r="G11" i="8"/>
  <c r="D12" i="8"/>
  <c r="E12" i="8"/>
  <c r="G12" i="8"/>
  <c r="D13" i="8"/>
  <c r="E13" i="8"/>
  <c r="G13" i="8"/>
  <c r="D14" i="8"/>
  <c r="E14" i="8"/>
  <c r="G14" i="8"/>
  <c r="D15" i="8"/>
  <c r="E15" i="8"/>
  <c r="G15" i="8"/>
  <c r="D16" i="8"/>
  <c r="E16" i="8"/>
  <c r="G16" i="8"/>
  <c r="D17" i="8"/>
  <c r="E17" i="8"/>
  <c r="D18" i="8"/>
  <c r="E18" i="8"/>
  <c r="D19" i="8"/>
  <c r="E19" i="8"/>
  <c r="D20" i="8"/>
  <c r="E20" i="8"/>
  <c r="D21" i="8"/>
  <c r="E21" i="8"/>
  <c r="D22" i="8"/>
  <c r="E22" i="8"/>
  <c r="D23" i="8"/>
  <c r="E23" i="8"/>
  <c r="D24" i="8"/>
  <c r="E24" i="8"/>
  <c r="D25" i="8"/>
  <c r="E25" i="8"/>
  <c r="D26" i="8"/>
  <c r="E26" i="8"/>
  <c r="D27" i="8"/>
  <c r="E27" i="8"/>
  <c r="C3" i="8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" i="8"/>
  <c r="C29" i="8" s="1"/>
  <c r="B29" i="8"/>
  <c r="B28" i="8"/>
  <c r="H29" i="7"/>
  <c r="G29" i="7"/>
  <c r="F29" i="7"/>
  <c r="E29" i="7"/>
  <c r="D29" i="7"/>
  <c r="C29" i="7"/>
  <c r="B29" i="7"/>
  <c r="H28" i="7"/>
  <c r="G28" i="7"/>
  <c r="F28" i="7"/>
  <c r="E28" i="7"/>
  <c r="D28" i="7"/>
  <c r="D28" i="8" s="1"/>
  <c r="C28" i="7"/>
  <c r="B28" i="7"/>
  <c r="C29" i="6"/>
  <c r="D29" i="6"/>
  <c r="E29" i="6"/>
  <c r="F29" i="6"/>
  <c r="G29" i="6"/>
  <c r="H29" i="6"/>
  <c r="H6" i="6"/>
  <c r="H7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" i="6"/>
  <c r="H3" i="6"/>
  <c r="H4" i="6"/>
  <c r="G6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" i="6"/>
  <c r="D2" i="6"/>
  <c r="E2" i="6"/>
  <c r="G2" i="6"/>
  <c r="D3" i="6"/>
  <c r="E3" i="6"/>
  <c r="F3" i="6"/>
  <c r="G3" i="6"/>
  <c r="D4" i="6"/>
  <c r="E4" i="6"/>
  <c r="G4" i="6"/>
  <c r="D5" i="6"/>
  <c r="E5" i="6"/>
  <c r="G5" i="6"/>
  <c r="H5" i="6"/>
  <c r="D6" i="6"/>
  <c r="E6" i="6"/>
  <c r="D7" i="6"/>
  <c r="E7" i="6"/>
  <c r="D8" i="6"/>
  <c r="E8" i="6"/>
  <c r="D9" i="6"/>
  <c r="E9" i="6"/>
  <c r="D10" i="6"/>
  <c r="E10" i="6"/>
  <c r="D11" i="6"/>
  <c r="E11" i="6"/>
  <c r="D12" i="6"/>
  <c r="E12" i="6"/>
  <c r="D13" i="6"/>
  <c r="E13" i="6"/>
  <c r="D14" i="6"/>
  <c r="E14" i="6"/>
  <c r="D15" i="6"/>
  <c r="E15" i="6"/>
  <c r="D16" i="6"/>
  <c r="E16" i="6"/>
  <c r="D17" i="6"/>
  <c r="E17" i="6"/>
  <c r="D18" i="6"/>
  <c r="E18" i="6"/>
  <c r="D19" i="6"/>
  <c r="E19" i="6"/>
  <c r="D20" i="6"/>
  <c r="E20" i="6"/>
  <c r="D21" i="6"/>
  <c r="E21" i="6"/>
  <c r="D22" i="6"/>
  <c r="E22" i="6"/>
  <c r="D23" i="6"/>
  <c r="E23" i="6"/>
  <c r="D24" i="6"/>
  <c r="E24" i="6"/>
  <c r="D25" i="6"/>
  <c r="E25" i="6"/>
  <c r="D26" i="6"/>
  <c r="E26" i="6"/>
  <c r="D27" i="6"/>
  <c r="E27" i="6"/>
  <c r="C3" i="6"/>
  <c r="C4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" i="6"/>
  <c r="B29" i="6"/>
  <c r="B28" i="6"/>
  <c r="H29" i="5"/>
  <c r="G29" i="5"/>
  <c r="F29" i="5"/>
  <c r="E29" i="5"/>
  <c r="D29" i="5"/>
  <c r="C29" i="5"/>
  <c r="B29" i="5"/>
  <c r="H28" i="5"/>
  <c r="G28" i="5"/>
  <c r="F28" i="5"/>
  <c r="E28" i="5"/>
  <c r="E28" i="6" s="1"/>
  <c r="D28" i="5"/>
  <c r="D28" i="6" s="1"/>
  <c r="C28" i="5"/>
  <c r="C28" i="6" s="1"/>
  <c r="B28" i="5"/>
  <c r="D28" i="4"/>
  <c r="E28" i="4"/>
  <c r="F28" i="4"/>
  <c r="G28" i="4"/>
  <c r="H28" i="4"/>
  <c r="H25" i="4"/>
  <c r="H26" i="4"/>
  <c r="H27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F16" i="4"/>
  <c r="F17" i="4"/>
  <c r="F18" i="4"/>
  <c r="F19" i="4"/>
  <c r="F20" i="4"/>
  <c r="F21" i="4"/>
  <c r="F22" i="4"/>
  <c r="F23" i="4"/>
  <c r="F24" i="4"/>
  <c r="F10" i="4"/>
  <c r="F11" i="4"/>
  <c r="F3" i="4"/>
  <c r="D2" i="4"/>
  <c r="E2" i="4"/>
  <c r="F2" i="4"/>
  <c r="G2" i="4"/>
  <c r="H2" i="4"/>
  <c r="D3" i="4"/>
  <c r="E3" i="4"/>
  <c r="G3" i="4"/>
  <c r="H3" i="4"/>
  <c r="D4" i="4"/>
  <c r="E4" i="4"/>
  <c r="F4" i="4"/>
  <c r="G4" i="4"/>
  <c r="H4" i="4"/>
  <c r="D5" i="4"/>
  <c r="E5" i="4"/>
  <c r="F5" i="4"/>
  <c r="G5" i="4"/>
  <c r="H5" i="4"/>
  <c r="D6" i="4"/>
  <c r="E6" i="4"/>
  <c r="F6" i="4"/>
  <c r="G6" i="4"/>
  <c r="D7" i="4"/>
  <c r="E7" i="4"/>
  <c r="F7" i="4"/>
  <c r="G7" i="4"/>
  <c r="D8" i="4"/>
  <c r="E8" i="4"/>
  <c r="F8" i="4"/>
  <c r="G8" i="4"/>
  <c r="D9" i="4"/>
  <c r="E9" i="4"/>
  <c r="F9" i="4"/>
  <c r="G9" i="4"/>
  <c r="D10" i="4"/>
  <c r="E10" i="4"/>
  <c r="G10" i="4"/>
  <c r="D11" i="4"/>
  <c r="E11" i="4"/>
  <c r="G11" i="4"/>
  <c r="D12" i="4"/>
  <c r="E12" i="4"/>
  <c r="F12" i="4"/>
  <c r="G12" i="4"/>
  <c r="D13" i="4"/>
  <c r="E13" i="4"/>
  <c r="F13" i="4"/>
  <c r="G13" i="4"/>
  <c r="D14" i="4"/>
  <c r="E14" i="4"/>
  <c r="F14" i="4"/>
  <c r="G14" i="4"/>
  <c r="D15" i="4"/>
  <c r="E15" i="4"/>
  <c r="F15" i="4"/>
  <c r="G15" i="4"/>
  <c r="D16" i="4"/>
  <c r="E16" i="4"/>
  <c r="G16" i="4"/>
  <c r="D17" i="4"/>
  <c r="E17" i="4"/>
  <c r="G17" i="4"/>
  <c r="D18" i="4"/>
  <c r="E18" i="4"/>
  <c r="G18" i="4"/>
  <c r="D19" i="4"/>
  <c r="E19" i="4"/>
  <c r="G19" i="4"/>
  <c r="D20" i="4"/>
  <c r="E20" i="4"/>
  <c r="G20" i="4"/>
  <c r="D21" i="4"/>
  <c r="E21" i="4"/>
  <c r="G21" i="4"/>
  <c r="D22" i="4"/>
  <c r="E22" i="4"/>
  <c r="G22" i="4"/>
  <c r="D23" i="4"/>
  <c r="E23" i="4"/>
  <c r="G23" i="4"/>
  <c r="D24" i="4"/>
  <c r="E24" i="4"/>
  <c r="G24" i="4"/>
  <c r="D25" i="4"/>
  <c r="E25" i="4"/>
  <c r="G25" i="4"/>
  <c r="G29" i="4" s="1"/>
  <c r="D26" i="4"/>
  <c r="E26" i="4"/>
  <c r="F26" i="4"/>
  <c r="G26" i="4"/>
  <c r="D27" i="4"/>
  <c r="E27" i="4"/>
  <c r="F27" i="4"/>
  <c r="G27" i="4"/>
  <c r="C3" i="4"/>
  <c r="C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" i="4"/>
  <c r="B29" i="4"/>
  <c r="B28" i="4"/>
  <c r="H29" i="4"/>
  <c r="E29" i="4"/>
  <c r="D29" i="4"/>
  <c r="H29" i="3"/>
  <c r="G29" i="3"/>
  <c r="F29" i="3"/>
  <c r="E29" i="3"/>
  <c r="D29" i="3"/>
  <c r="C29" i="3"/>
  <c r="B29" i="3"/>
  <c r="H28" i="3"/>
  <c r="G28" i="3"/>
  <c r="F28" i="3"/>
  <c r="E28" i="3"/>
  <c r="D28" i="3"/>
  <c r="C28" i="3"/>
  <c r="B28" i="3"/>
  <c r="F29" i="12" l="1"/>
  <c r="E29" i="12"/>
  <c r="D28" i="10"/>
  <c r="G28" i="10"/>
  <c r="F28" i="10"/>
  <c r="E28" i="10"/>
  <c r="H28" i="10"/>
  <c r="C28" i="8"/>
  <c r="D29" i="8"/>
  <c r="F29" i="4"/>
  <c r="C29" i="4"/>
  <c r="D29" i="2"/>
  <c r="E29" i="2"/>
  <c r="F29" i="2"/>
  <c r="G29" i="2"/>
  <c r="H29" i="2"/>
  <c r="C28" i="2"/>
  <c r="D28" i="2"/>
  <c r="E28" i="2"/>
  <c r="F28" i="2"/>
  <c r="G28" i="2"/>
  <c r="H28" i="2"/>
  <c r="D2" i="2"/>
  <c r="E2" i="2"/>
  <c r="F2" i="2"/>
  <c r="G2" i="2"/>
  <c r="H2" i="2"/>
  <c r="D3" i="2"/>
  <c r="E3" i="2"/>
  <c r="F3" i="2"/>
  <c r="G3" i="2"/>
  <c r="H3" i="2"/>
  <c r="D4" i="2"/>
  <c r="E4" i="2"/>
  <c r="F4" i="2"/>
  <c r="G4" i="2"/>
  <c r="H4" i="2"/>
  <c r="D5" i="2"/>
  <c r="E5" i="2"/>
  <c r="F5" i="2"/>
  <c r="G5" i="2"/>
  <c r="H5" i="2"/>
  <c r="D6" i="2"/>
  <c r="E6" i="2"/>
  <c r="F6" i="2"/>
  <c r="G6" i="2"/>
  <c r="H6" i="2"/>
  <c r="D7" i="2"/>
  <c r="E7" i="2"/>
  <c r="F7" i="2"/>
  <c r="G7" i="2"/>
  <c r="H7" i="2"/>
  <c r="D8" i="2"/>
  <c r="E8" i="2"/>
  <c r="F8" i="2"/>
  <c r="G8" i="2"/>
  <c r="H8" i="2"/>
  <c r="D9" i="2"/>
  <c r="E9" i="2"/>
  <c r="F9" i="2"/>
  <c r="G9" i="2"/>
  <c r="H9" i="2"/>
  <c r="D10" i="2"/>
  <c r="E10" i="2"/>
  <c r="F10" i="2"/>
  <c r="G10" i="2"/>
  <c r="H10" i="2"/>
  <c r="D11" i="2"/>
  <c r="E11" i="2"/>
  <c r="F11" i="2"/>
  <c r="G11" i="2"/>
  <c r="H11" i="2"/>
  <c r="D12" i="2"/>
  <c r="E12" i="2"/>
  <c r="F12" i="2"/>
  <c r="G12" i="2"/>
  <c r="H12" i="2"/>
  <c r="D13" i="2"/>
  <c r="E13" i="2"/>
  <c r="F13" i="2"/>
  <c r="G13" i="2"/>
  <c r="H13" i="2"/>
  <c r="D14" i="2"/>
  <c r="E14" i="2"/>
  <c r="F14" i="2"/>
  <c r="G14" i="2"/>
  <c r="H14" i="2"/>
  <c r="D15" i="2"/>
  <c r="E15" i="2"/>
  <c r="F15" i="2"/>
  <c r="G15" i="2"/>
  <c r="H15" i="2"/>
  <c r="D16" i="2"/>
  <c r="E16" i="2"/>
  <c r="F16" i="2"/>
  <c r="G16" i="2"/>
  <c r="H16" i="2"/>
  <c r="D17" i="2"/>
  <c r="E17" i="2"/>
  <c r="F17" i="2"/>
  <c r="G17" i="2"/>
  <c r="H17" i="2"/>
  <c r="D18" i="2"/>
  <c r="E18" i="2"/>
  <c r="F18" i="2"/>
  <c r="G18" i="2"/>
  <c r="H18" i="2"/>
  <c r="D19" i="2"/>
  <c r="E19" i="2"/>
  <c r="F19" i="2"/>
  <c r="G19" i="2"/>
  <c r="H19" i="2"/>
  <c r="D20" i="2"/>
  <c r="E20" i="2"/>
  <c r="F20" i="2"/>
  <c r="G20" i="2"/>
  <c r="H20" i="2"/>
  <c r="D21" i="2"/>
  <c r="E21" i="2"/>
  <c r="F21" i="2"/>
  <c r="G21" i="2"/>
  <c r="H21" i="2"/>
  <c r="D22" i="2"/>
  <c r="E22" i="2"/>
  <c r="F22" i="2"/>
  <c r="G22" i="2"/>
  <c r="H22" i="2"/>
  <c r="D23" i="2"/>
  <c r="E23" i="2"/>
  <c r="F23" i="2"/>
  <c r="G23" i="2"/>
  <c r="H23" i="2"/>
  <c r="D24" i="2"/>
  <c r="E24" i="2"/>
  <c r="F24" i="2"/>
  <c r="G24" i="2"/>
  <c r="H24" i="2"/>
  <c r="D25" i="2"/>
  <c r="E25" i="2"/>
  <c r="F25" i="2"/>
  <c r="G25" i="2"/>
  <c r="H25" i="2"/>
  <c r="D26" i="2"/>
  <c r="E26" i="2"/>
  <c r="F26" i="2"/>
  <c r="G26" i="2"/>
  <c r="H26" i="2"/>
  <c r="D27" i="2"/>
  <c r="E27" i="2"/>
  <c r="F27" i="2"/>
  <c r="G27" i="2"/>
  <c r="H27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" i="2"/>
  <c r="B29" i="2"/>
  <c r="B28" i="2"/>
  <c r="H28" i="1"/>
  <c r="H29" i="1"/>
  <c r="C29" i="1"/>
  <c r="D29" i="1"/>
  <c r="E29" i="1"/>
  <c r="F29" i="1"/>
  <c r="G29" i="1"/>
  <c r="B29" i="1"/>
  <c r="D28" i="1" l="1"/>
  <c r="E28" i="1"/>
  <c r="F28" i="1"/>
  <c r="G28" i="1"/>
  <c r="B28" i="1"/>
  <c r="C29" i="2"/>
</calcChain>
</file>

<file path=xl/sharedStrings.xml><?xml version="1.0" encoding="utf-8"?>
<sst xmlns="http://schemas.openxmlformats.org/spreadsheetml/2006/main" count="132" uniqueCount="23">
  <si>
    <t>"the"</t>
  </si>
  <si>
    <t>total</t>
  </si>
  <si>
    <t>"democracy"</t>
  </si>
  <si>
    <t>"equality"</t>
  </si>
  <si>
    <t>"inequality" or "unequal"</t>
  </si>
  <si>
    <t xml:space="preserve">"democracy" and "equality" </t>
  </si>
  <si>
    <t>"democracy" and "inequality" or "unequal"</t>
  </si>
  <si>
    <t>average</t>
  </si>
  <si>
    <t>"inequality" and "income"</t>
  </si>
  <si>
    <t>YEAR</t>
  </si>
  <si>
    <t xml:space="preserve">This contains the data for the article, Democracy and Equality in UK, USA and Canadian Newspapers, 1988 - 2013. The data was collected by Joshua Kjerulf Dubrow, Polish Academy of Sciences in July 2014
</t>
  </si>
  <si>
    <t>The first worksheet for each newspaper contains the raw data.  The second worksheet for each newspaper contains the calculations for the rate.</t>
  </si>
  <si>
    <t>Topic</t>
  </si>
  <si>
    <t xml:space="preserve">The Times </t>
  </si>
  <si>
    <t>Guardian</t>
  </si>
  <si>
    <t>New York Times</t>
  </si>
  <si>
    <t>USA Today</t>
  </si>
  <si>
    <t>Toronto Star</t>
  </si>
  <si>
    <t>Globe and Mail</t>
  </si>
  <si>
    <t>"Democracy"</t>
  </si>
  <si>
    <t>"Equality"</t>
  </si>
  <si>
    <t>"Democracy" and "Equality"</t>
  </si>
  <si>
    <t>The "data for figure 1 and figure 2" contains the averages of the rates as presented in the article.  The trends were created with the raw data of the subsequent worksheets.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</si>
</sst>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2" fontId="0" fillId="0" borderId="0" xfId="0" applyNumberFormat="1"/>
    <xf numFmtId="0" fontId="0" fillId="0" borderId="0" xfId="0" applyAlignment="1">
      <alignment wrapText="1"/>
    </xf>
    <xf numFmtId="2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[1]averages!$A$2</c:f>
              <c:strCache>
                <c:ptCount val="1"/>
                <c:pt idx="0">
                  <c:v>"Democracy"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[1]averages!$B$1:$G$1</c:f>
              <c:strCache>
                <c:ptCount val="6"/>
                <c:pt idx="0">
                  <c:v>The Times </c:v>
                </c:pt>
                <c:pt idx="1">
                  <c:v>Guardian</c:v>
                </c:pt>
                <c:pt idx="2">
                  <c:v>New York Times</c:v>
                </c:pt>
                <c:pt idx="3">
                  <c:v>USA Today</c:v>
                </c:pt>
                <c:pt idx="4">
                  <c:v>Toronto Star</c:v>
                </c:pt>
                <c:pt idx="5">
                  <c:v>Globe and Mail</c:v>
                </c:pt>
              </c:strCache>
            </c:strRef>
          </c:cat>
          <c:val>
            <c:numRef>
              <c:f>[1]averages!$B$2:$G$2</c:f>
              <c:numCache>
                <c:formatCode>General</c:formatCode>
                <c:ptCount val="6"/>
                <c:pt idx="0">
                  <c:v>35.96</c:v>
                </c:pt>
                <c:pt idx="1">
                  <c:v>60.52</c:v>
                </c:pt>
                <c:pt idx="2">
                  <c:v>68.56</c:v>
                </c:pt>
                <c:pt idx="3">
                  <c:v>35.33</c:v>
                </c:pt>
                <c:pt idx="4">
                  <c:v>41.22</c:v>
                </c:pt>
                <c:pt idx="5">
                  <c:v>45.95</c:v>
                </c:pt>
              </c:numCache>
            </c:numRef>
          </c:val>
        </c:ser>
        <c:ser>
          <c:idx val="1"/>
          <c:order val="1"/>
          <c:tx>
            <c:strRef>
              <c:f>[1]averages!$A$3</c:f>
              <c:strCache>
                <c:ptCount val="1"/>
                <c:pt idx="0">
                  <c:v>"Equality"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cat>
            <c:strRef>
              <c:f>[1]averages!$B$1:$G$1</c:f>
              <c:strCache>
                <c:ptCount val="6"/>
                <c:pt idx="0">
                  <c:v>The Times </c:v>
                </c:pt>
                <c:pt idx="1">
                  <c:v>Guardian</c:v>
                </c:pt>
                <c:pt idx="2">
                  <c:v>New York Times</c:v>
                </c:pt>
                <c:pt idx="3">
                  <c:v>USA Today</c:v>
                </c:pt>
                <c:pt idx="4">
                  <c:v>Toronto Star</c:v>
                </c:pt>
                <c:pt idx="5">
                  <c:v>Globe and Mail</c:v>
                </c:pt>
              </c:strCache>
            </c:strRef>
          </c:cat>
          <c:val>
            <c:numRef>
              <c:f>[1]averages!$B$3:$G$3</c:f>
              <c:numCache>
                <c:formatCode>General</c:formatCode>
                <c:ptCount val="6"/>
                <c:pt idx="0">
                  <c:v>12.77</c:v>
                </c:pt>
                <c:pt idx="1">
                  <c:v>26.15</c:v>
                </c:pt>
                <c:pt idx="2">
                  <c:v>9.4700000000000006</c:v>
                </c:pt>
                <c:pt idx="3">
                  <c:v>5.75</c:v>
                </c:pt>
                <c:pt idx="4">
                  <c:v>10.81</c:v>
                </c:pt>
                <c:pt idx="5">
                  <c:v>9.2100000000000009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9214848"/>
        <c:axId val="61747968"/>
      </c:barChart>
      <c:catAx>
        <c:axId val="59214848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/>
          <a:lstStyle/>
          <a:p>
            <a:pPr>
              <a:defRPr sz="1200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/>
          </a:p>
        </c:txPr>
        <c:crossAx val="61747968"/>
        <c:crosses val="autoZero"/>
        <c:auto val="1"/>
        <c:lblAlgn val="ctr"/>
        <c:lblOffset val="100"/>
        <c:noMultiLvlLbl val="0"/>
      </c:catAx>
      <c:valAx>
        <c:axId val="61747968"/>
        <c:scaling>
          <c:orientation val="minMax"/>
          <c:max val="7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1200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/>
          </a:p>
        </c:txPr>
        <c:crossAx val="59214848"/>
        <c:crosses val="autoZero"/>
        <c:crossBetween val="between"/>
      </c:val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200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/>
          </a:p>
        </c:txPr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[1]averages!$A$4</c:f>
              <c:strCache>
                <c:ptCount val="1"/>
                <c:pt idx="0">
                  <c:v>"Democracy" and "Equality"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[1]averages!$B$1:$G$1</c:f>
              <c:strCache>
                <c:ptCount val="6"/>
                <c:pt idx="0">
                  <c:v>The Times </c:v>
                </c:pt>
                <c:pt idx="1">
                  <c:v>Guardian</c:v>
                </c:pt>
                <c:pt idx="2">
                  <c:v>New York Times</c:v>
                </c:pt>
                <c:pt idx="3">
                  <c:v>USA Today</c:v>
                </c:pt>
                <c:pt idx="4">
                  <c:v>Toronto Star</c:v>
                </c:pt>
                <c:pt idx="5">
                  <c:v>Globe and Mail</c:v>
                </c:pt>
              </c:strCache>
            </c:strRef>
          </c:cat>
          <c:val>
            <c:numRef>
              <c:f>[1]averages!$B$4:$G$4</c:f>
              <c:numCache>
                <c:formatCode>General</c:formatCode>
                <c:ptCount val="6"/>
                <c:pt idx="0">
                  <c:v>0.18</c:v>
                </c:pt>
                <c:pt idx="1">
                  <c:v>0.53</c:v>
                </c:pt>
                <c:pt idx="2">
                  <c:v>0.25</c:v>
                </c:pt>
                <c:pt idx="3">
                  <c:v>0.2</c:v>
                </c:pt>
                <c:pt idx="4">
                  <c:v>0.28000000000000003</c:v>
                </c:pt>
                <c:pt idx="5">
                  <c:v>0.31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6892032"/>
        <c:axId val="56897920"/>
      </c:barChart>
      <c:catAx>
        <c:axId val="56892032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/>
          <a:lstStyle/>
          <a:p>
            <a:pPr>
              <a:defRPr sz="1200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/>
          </a:p>
        </c:txPr>
        <c:crossAx val="56897920"/>
        <c:crosses val="autoZero"/>
        <c:auto val="1"/>
        <c:lblAlgn val="ctr"/>
        <c:lblOffset val="100"/>
        <c:noMultiLvlLbl val="0"/>
      </c:catAx>
      <c:valAx>
        <c:axId val="5689792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1200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/>
          </a:p>
        </c:txPr>
        <c:crossAx val="568920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250030</xdr:colOff>
      <xdr:row>6</xdr:row>
      <xdr:rowOff>21431</xdr:rowOff>
    </xdr:from>
    <xdr:to>
      <xdr:col>16</xdr:col>
      <xdr:colOff>428625</xdr:colOff>
      <xdr:row>35</xdr:row>
      <xdr:rowOff>130969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321468</xdr:colOff>
      <xdr:row>6</xdr:row>
      <xdr:rowOff>80961</xdr:rowOff>
    </xdr:from>
    <xdr:to>
      <xdr:col>33</xdr:col>
      <xdr:colOff>500062</xdr:colOff>
      <xdr:row>35</xdr:row>
      <xdr:rowOff>47624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ggregated%20newspaper%20data%20on%20democracy%20and%20equality%202014%207%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mocracy"/>
      <sheetName val="equality"/>
      <sheetName val="democracy and equality"/>
      <sheetName val="averages"/>
    </sheetNames>
    <sheetDataSet>
      <sheetData sheetId="0" refreshError="1"/>
      <sheetData sheetId="1" refreshError="1"/>
      <sheetData sheetId="2" refreshError="1"/>
      <sheetData sheetId="3">
        <row r="1">
          <cell r="B1" t="str">
            <v xml:space="preserve">The Times </v>
          </cell>
          <cell r="C1" t="str">
            <v>Guardian</v>
          </cell>
          <cell r="D1" t="str">
            <v>New York Times</v>
          </cell>
          <cell r="E1" t="str">
            <v>USA Today</v>
          </cell>
          <cell r="F1" t="str">
            <v>Toronto Star</v>
          </cell>
          <cell r="G1" t="str">
            <v>Globe and Mail</v>
          </cell>
        </row>
        <row r="2">
          <cell r="A2" t="str">
            <v>"Democracy"</v>
          </cell>
          <cell r="B2">
            <v>35.96</v>
          </cell>
          <cell r="C2">
            <v>60.52</v>
          </cell>
          <cell r="D2">
            <v>68.56</v>
          </cell>
          <cell r="E2">
            <v>35.33</v>
          </cell>
          <cell r="F2">
            <v>41.22</v>
          </cell>
          <cell r="G2">
            <v>45.95</v>
          </cell>
        </row>
        <row r="3">
          <cell r="A3" t="str">
            <v>"Equality"</v>
          </cell>
          <cell r="B3">
            <v>12.77</v>
          </cell>
          <cell r="C3">
            <v>26.15</v>
          </cell>
          <cell r="D3">
            <v>9.4700000000000006</v>
          </cell>
          <cell r="E3">
            <v>5.75</v>
          </cell>
          <cell r="F3">
            <v>10.81</v>
          </cell>
          <cell r="G3">
            <v>9.2100000000000009</v>
          </cell>
        </row>
        <row r="4">
          <cell r="A4" t="str">
            <v>"Democracy" and "Equality"</v>
          </cell>
          <cell r="B4">
            <v>0.18</v>
          </cell>
          <cell r="C4">
            <v>0.53</v>
          </cell>
          <cell r="D4">
            <v>0.25</v>
          </cell>
          <cell r="E4">
            <v>0.2</v>
          </cell>
          <cell r="F4">
            <v>0.28000000000000003</v>
          </cell>
          <cell r="G4">
            <v>0.31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>
      <selection activeCell="A4" sqref="A4"/>
    </sheetView>
  </sheetViews>
  <sheetFormatPr defaultRowHeight="15" x14ac:dyDescent="0.25"/>
  <cols>
    <col min="1" max="1" width="122" customWidth="1"/>
  </cols>
  <sheetData>
    <row r="1" spans="1:1" ht="45" x14ac:dyDescent="0.25">
      <c r="A1" s="5" t="s">
        <v>10</v>
      </c>
    </row>
    <row r="2" spans="1:1" x14ac:dyDescent="0.25">
      <c r="A2" t="s">
        <v>22</v>
      </c>
    </row>
    <row r="3" spans="1:1" x14ac:dyDescent="0.25">
      <c r="A3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15" workbookViewId="0">
      <selection activeCell="A33" sqref="A33"/>
    </sheetView>
  </sheetViews>
  <sheetFormatPr defaultRowHeight="15" x14ac:dyDescent="0.25"/>
  <cols>
    <col min="1" max="1" width="22.42578125" bestFit="1" customWidth="1"/>
  </cols>
  <sheetData>
    <row r="1" spans="1:7" x14ac:dyDescent="0.25">
      <c r="A1" s="6" t="s">
        <v>12</v>
      </c>
      <c r="B1" s="6" t="s">
        <v>13</v>
      </c>
      <c r="C1" s="6" t="s">
        <v>14</v>
      </c>
      <c r="D1" s="6" t="s">
        <v>15</v>
      </c>
      <c r="E1" s="6" t="s">
        <v>16</v>
      </c>
      <c r="F1" s="6" t="s">
        <v>17</v>
      </c>
      <c r="G1" s="6" t="s">
        <v>18</v>
      </c>
    </row>
    <row r="2" spans="1:7" x14ac:dyDescent="0.25">
      <c r="A2" s="4" t="s">
        <v>19</v>
      </c>
      <c r="B2" s="2">
        <v>35.96</v>
      </c>
      <c r="C2" s="2">
        <v>60.52</v>
      </c>
      <c r="D2" s="2">
        <v>68.56</v>
      </c>
      <c r="E2" s="2">
        <v>35.33</v>
      </c>
      <c r="F2" s="2">
        <v>41.22</v>
      </c>
      <c r="G2" s="2">
        <v>45.95</v>
      </c>
    </row>
    <row r="3" spans="1:7" x14ac:dyDescent="0.25">
      <c r="A3" s="4" t="s">
        <v>20</v>
      </c>
      <c r="B3" s="4">
        <v>12.77</v>
      </c>
      <c r="C3" s="4">
        <v>26.15</v>
      </c>
      <c r="D3" s="4">
        <v>9.4700000000000006</v>
      </c>
      <c r="E3" s="4">
        <v>5.75</v>
      </c>
      <c r="F3" s="4">
        <v>10.81</v>
      </c>
      <c r="G3" s="4">
        <v>9.2100000000000009</v>
      </c>
    </row>
    <row r="4" spans="1:7" x14ac:dyDescent="0.25">
      <c r="A4" s="4" t="s">
        <v>21</v>
      </c>
      <c r="B4" s="4">
        <v>0.18</v>
      </c>
      <c r="C4" s="4">
        <v>0.53</v>
      </c>
      <c r="D4" s="4">
        <v>0.25</v>
      </c>
      <c r="E4" s="4">
        <v>0.2</v>
      </c>
      <c r="F4" s="4">
        <v>0.28000000000000003</v>
      </c>
      <c r="G4" s="4">
        <v>0.31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zoomScale="90" zoomScaleNormal="90" workbookViewId="0">
      <selection activeCell="F10" sqref="F10"/>
    </sheetView>
  </sheetViews>
  <sheetFormatPr defaultRowHeight="15" x14ac:dyDescent="0.25"/>
  <cols>
    <col min="1" max="3" width="9.140625" style="1"/>
    <col min="4" max="4" width="10" style="1" bestFit="1" customWidth="1"/>
    <col min="5" max="5" width="23.85546875" style="1" bestFit="1" customWidth="1"/>
    <col min="6" max="6" width="26.42578125" style="1" bestFit="1" customWidth="1"/>
    <col min="7" max="7" width="39.85546875" style="1" bestFit="1" customWidth="1"/>
    <col min="8" max="8" width="24.5703125" style="1" bestFit="1" customWidth="1"/>
    <col min="9" max="9" width="50.42578125" bestFit="1" customWidth="1"/>
  </cols>
  <sheetData>
    <row r="1" spans="1:8" x14ac:dyDescent="0.25">
      <c r="A1" s="1" t="s">
        <v>9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</row>
    <row r="2" spans="1:8" x14ac:dyDescent="0.25">
      <c r="A2" s="1">
        <v>1988</v>
      </c>
      <c r="B2" s="1">
        <v>70298</v>
      </c>
      <c r="C2" s="3">
        <v>310</v>
      </c>
      <c r="D2" s="3">
        <v>36</v>
      </c>
      <c r="E2" s="3">
        <v>31</v>
      </c>
      <c r="F2" s="3">
        <v>1</v>
      </c>
      <c r="G2" s="3">
        <v>1</v>
      </c>
      <c r="H2" s="3">
        <v>5</v>
      </c>
    </row>
    <row r="3" spans="1:8" x14ac:dyDescent="0.25">
      <c r="A3" s="1">
        <v>1989</v>
      </c>
      <c r="B3" s="1">
        <v>67572</v>
      </c>
      <c r="C3" s="3">
        <v>753</v>
      </c>
      <c r="D3" s="3">
        <v>44</v>
      </c>
      <c r="E3" s="3">
        <v>16</v>
      </c>
      <c r="F3" s="3">
        <v>3</v>
      </c>
      <c r="G3" s="3">
        <v>2</v>
      </c>
      <c r="H3" s="3">
        <v>0</v>
      </c>
    </row>
    <row r="4" spans="1:8" x14ac:dyDescent="0.25">
      <c r="A4" s="1">
        <v>1990</v>
      </c>
      <c r="B4" s="1">
        <v>66471</v>
      </c>
      <c r="C4" s="3">
        <v>675</v>
      </c>
      <c r="D4" s="3">
        <v>42</v>
      </c>
      <c r="E4" s="3">
        <v>27</v>
      </c>
      <c r="F4" s="3">
        <v>2</v>
      </c>
      <c r="G4" s="3">
        <v>0</v>
      </c>
      <c r="H4" s="3">
        <v>3</v>
      </c>
    </row>
    <row r="5" spans="1:8" x14ac:dyDescent="0.25">
      <c r="A5" s="1">
        <v>1991</v>
      </c>
      <c r="B5" s="1">
        <v>68078</v>
      </c>
      <c r="C5" s="3">
        <v>567</v>
      </c>
      <c r="D5" s="3">
        <v>49</v>
      </c>
      <c r="E5" s="3">
        <v>39</v>
      </c>
      <c r="F5" s="3">
        <v>1</v>
      </c>
      <c r="G5" s="3">
        <v>1</v>
      </c>
      <c r="H5" s="3">
        <v>1</v>
      </c>
    </row>
    <row r="6" spans="1:8" x14ac:dyDescent="0.25">
      <c r="A6" s="1">
        <v>1992</v>
      </c>
      <c r="B6" s="1">
        <v>70868</v>
      </c>
      <c r="C6" s="3">
        <v>685</v>
      </c>
      <c r="D6" s="3">
        <v>42</v>
      </c>
      <c r="E6" s="3">
        <v>31</v>
      </c>
      <c r="F6" s="3">
        <v>1</v>
      </c>
      <c r="G6" s="3">
        <v>1</v>
      </c>
      <c r="H6" s="3">
        <v>1</v>
      </c>
    </row>
    <row r="7" spans="1:8" x14ac:dyDescent="0.25">
      <c r="A7" s="1">
        <v>1993</v>
      </c>
      <c r="B7" s="1">
        <v>67099</v>
      </c>
      <c r="C7" s="3">
        <v>567</v>
      </c>
      <c r="D7" s="3">
        <v>47</v>
      </c>
      <c r="E7" s="3">
        <v>20</v>
      </c>
      <c r="F7" s="3">
        <v>1</v>
      </c>
      <c r="G7" s="3">
        <v>0</v>
      </c>
      <c r="H7" s="3">
        <v>1</v>
      </c>
    </row>
    <row r="8" spans="1:8" x14ac:dyDescent="0.25">
      <c r="A8" s="1">
        <v>1994</v>
      </c>
      <c r="B8" s="1">
        <v>66242</v>
      </c>
      <c r="C8" s="3">
        <v>486</v>
      </c>
      <c r="D8" s="3">
        <v>59</v>
      </c>
      <c r="E8" s="3">
        <v>21</v>
      </c>
      <c r="F8" s="3">
        <v>0</v>
      </c>
      <c r="G8" s="3">
        <v>0</v>
      </c>
      <c r="H8" s="3">
        <v>4</v>
      </c>
    </row>
    <row r="9" spans="1:8" x14ac:dyDescent="0.25">
      <c r="A9" s="1">
        <v>1995</v>
      </c>
      <c r="B9" s="1">
        <v>69442</v>
      </c>
      <c r="C9" s="3">
        <v>396</v>
      </c>
      <c r="D9" s="3">
        <v>73</v>
      </c>
      <c r="E9" s="3">
        <v>42</v>
      </c>
      <c r="F9" s="3">
        <v>4</v>
      </c>
      <c r="G9" s="3">
        <v>3</v>
      </c>
      <c r="H9" s="3">
        <v>12</v>
      </c>
    </row>
    <row r="10" spans="1:8" x14ac:dyDescent="0.25">
      <c r="A10" s="1">
        <v>1996</v>
      </c>
      <c r="B10" s="1">
        <v>73919</v>
      </c>
      <c r="C10" s="3">
        <v>624</v>
      </c>
      <c r="D10" s="3">
        <v>87</v>
      </c>
      <c r="E10" s="3">
        <v>42</v>
      </c>
      <c r="F10" s="3">
        <v>0</v>
      </c>
      <c r="G10" s="3">
        <v>0</v>
      </c>
      <c r="H10" s="3">
        <v>9</v>
      </c>
    </row>
    <row r="11" spans="1:8" x14ac:dyDescent="0.25">
      <c r="A11" s="1">
        <v>1997</v>
      </c>
      <c r="B11" s="1">
        <v>68796</v>
      </c>
      <c r="C11" s="3">
        <v>515</v>
      </c>
      <c r="D11" s="3">
        <v>63</v>
      </c>
      <c r="E11" s="3">
        <v>47</v>
      </c>
      <c r="F11" s="3">
        <v>1</v>
      </c>
      <c r="G11" s="3">
        <v>0</v>
      </c>
      <c r="H11" s="3">
        <v>17</v>
      </c>
    </row>
    <row r="12" spans="1:8" x14ac:dyDescent="0.25">
      <c r="A12" s="1">
        <v>1998</v>
      </c>
      <c r="B12" s="1">
        <v>73705</v>
      </c>
      <c r="C12" s="3">
        <v>488</v>
      </c>
      <c r="D12" s="3">
        <v>55</v>
      </c>
      <c r="E12" s="3">
        <v>47</v>
      </c>
      <c r="F12" s="3">
        <v>2</v>
      </c>
      <c r="G12" s="3">
        <v>1</v>
      </c>
      <c r="H12" s="3">
        <v>10</v>
      </c>
    </row>
    <row r="13" spans="1:8" x14ac:dyDescent="0.25">
      <c r="A13" s="1">
        <v>1999</v>
      </c>
      <c r="B13" s="1">
        <v>78676</v>
      </c>
      <c r="C13" s="3">
        <v>498</v>
      </c>
      <c r="D13" s="3">
        <v>74</v>
      </c>
      <c r="E13" s="3">
        <v>52</v>
      </c>
      <c r="F13" s="3">
        <v>1</v>
      </c>
      <c r="G13" s="3">
        <v>1</v>
      </c>
      <c r="H13" s="3">
        <v>12</v>
      </c>
    </row>
    <row r="14" spans="1:8" x14ac:dyDescent="0.25">
      <c r="A14" s="1">
        <v>2000</v>
      </c>
      <c r="B14" s="1">
        <v>82997</v>
      </c>
      <c r="C14" s="3">
        <v>550</v>
      </c>
      <c r="D14" s="3">
        <v>73</v>
      </c>
      <c r="E14" s="3">
        <v>52</v>
      </c>
      <c r="F14" s="3">
        <v>6</v>
      </c>
      <c r="G14" s="3">
        <v>0</v>
      </c>
      <c r="H14" s="3">
        <v>10</v>
      </c>
    </row>
    <row r="15" spans="1:8" x14ac:dyDescent="0.25">
      <c r="A15" s="1">
        <v>2001</v>
      </c>
      <c r="B15" s="1">
        <v>84252</v>
      </c>
      <c r="C15" s="3">
        <v>416</v>
      </c>
      <c r="D15" s="3">
        <v>74</v>
      </c>
      <c r="E15" s="3">
        <v>45</v>
      </c>
      <c r="F15" s="3">
        <v>2</v>
      </c>
      <c r="G15" s="3">
        <v>3</v>
      </c>
      <c r="H15" s="3">
        <v>8</v>
      </c>
    </row>
    <row r="16" spans="1:8" x14ac:dyDescent="0.25">
      <c r="A16" s="1">
        <v>2002</v>
      </c>
      <c r="B16" s="1">
        <v>78270</v>
      </c>
      <c r="C16" s="3">
        <v>502</v>
      </c>
      <c r="D16" s="3">
        <v>50</v>
      </c>
      <c r="E16" s="3">
        <v>38</v>
      </c>
      <c r="F16" s="3">
        <v>0</v>
      </c>
      <c r="G16" s="3">
        <v>3</v>
      </c>
      <c r="H16" s="3">
        <v>14</v>
      </c>
    </row>
    <row r="17" spans="1:8" x14ac:dyDescent="0.25">
      <c r="A17" s="1">
        <v>2003</v>
      </c>
      <c r="B17" s="1">
        <v>83484</v>
      </c>
      <c r="C17" s="3">
        <v>750</v>
      </c>
      <c r="D17" s="3">
        <v>76</v>
      </c>
      <c r="E17" s="3">
        <v>44</v>
      </c>
      <c r="F17" s="3">
        <v>3</v>
      </c>
      <c r="G17" s="3">
        <v>3</v>
      </c>
      <c r="H17" s="3">
        <v>13</v>
      </c>
    </row>
    <row r="18" spans="1:8" x14ac:dyDescent="0.25">
      <c r="A18" s="1">
        <v>2004</v>
      </c>
      <c r="B18" s="1">
        <v>82759</v>
      </c>
      <c r="C18" s="3">
        <v>897</v>
      </c>
      <c r="D18" s="3">
        <v>53</v>
      </c>
      <c r="E18" s="3">
        <v>42</v>
      </c>
      <c r="F18" s="3">
        <v>4</v>
      </c>
      <c r="G18" s="3">
        <v>3</v>
      </c>
      <c r="H18" s="3">
        <v>4</v>
      </c>
    </row>
    <row r="19" spans="1:8" x14ac:dyDescent="0.25">
      <c r="A19" s="1">
        <v>2005</v>
      </c>
      <c r="B19" s="1">
        <v>80959</v>
      </c>
      <c r="C19" s="3">
        <v>687</v>
      </c>
      <c r="D19" s="3">
        <v>62</v>
      </c>
      <c r="E19" s="3">
        <v>56</v>
      </c>
      <c r="F19" s="3">
        <v>2</v>
      </c>
      <c r="G19" s="3">
        <v>1</v>
      </c>
      <c r="H19" s="3">
        <v>9</v>
      </c>
    </row>
    <row r="20" spans="1:8" x14ac:dyDescent="0.25">
      <c r="A20" s="1">
        <v>2006</v>
      </c>
      <c r="B20" s="1">
        <v>75967</v>
      </c>
      <c r="C20" s="3">
        <v>552</v>
      </c>
      <c r="D20" s="3">
        <v>62</v>
      </c>
      <c r="E20" s="3">
        <v>88</v>
      </c>
      <c r="F20" s="3">
        <v>0</v>
      </c>
      <c r="G20" s="3">
        <v>0</v>
      </c>
      <c r="H20" s="3">
        <v>36</v>
      </c>
    </row>
    <row r="21" spans="1:8" x14ac:dyDescent="0.25">
      <c r="A21" s="1">
        <v>2007</v>
      </c>
      <c r="B21" s="1">
        <v>78705</v>
      </c>
      <c r="C21" s="3">
        <v>472</v>
      </c>
      <c r="D21" s="3">
        <v>61</v>
      </c>
      <c r="E21" s="3">
        <v>91</v>
      </c>
      <c r="F21" s="3">
        <v>0</v>
      </c>
      <c r="G21" s="3">
        <v>1</v>
      </c>
      <c r="H21" s="3">
        <v>44</v>
      </c>
    </row>
    <row r="22" spans="1:8" x14ac:dyDescent="0.25">
      <c r="A22" s="1">
        <v>2008</v>
      </c>
      <c r="B22" s="1">
        <v>73730</v>
      </c>
      <c r="C22" s="3">
        <v>383</v>
      </c>
      <c r="D22" s="3">
        <v>67</v>
      </c>
      <c r="E22" s="3">
        <v>45</v>
      </c>
      <c r="F22" s="3">
        <v>2</v>
      </c>
      <c r="G22" s="3">
        <v>3</v>
      </c>
      <c r="H22" s="3">
        <v>20</v>
      </c>
    </row>
    <row r="23" spans="1:8" x14ac:dyDescent="0.25">
      <c r="A23" s="1">
        <v>2009</v>
      </c>
      <c r="B23" s="1">
        <v>68055</v>
      </c>
      <c r="C23" s="3">
        <v>424</v>
      </c>
      <c r="D23" s="3">
        <v>91</v>
      </c>
      <c r="E23" s="3">
        <v>27</v>
      </c>
      <c r="F23" s="3">
        <v>1</v>
      </c>
      <c r="G23" s="3">
        <v>0</v>
      </c>
      <c r="H23" s="3">
        <v>7</v>
      </c>
    </row>
    <row r="24" spans="1:8" x14ac:dyDescent="0.25">
      <c r="A24" s="1">
        <v>2010</v>
      </c>
      <c r="B24" s="1">
        <v>99148</v>
      </c>
      <c r="C24" s="3">
        <v>390</v>
      </c>
      <c r="D24" s="3">
        <v>87</v>
      </c>
      <c r="E24" s="3">
        <v>67</v>
      </c>
      <c r="F24" s="3">
        <v>1</v>
      </c>
      <c r="G24" s="3">
        <v>1</v>
      </c>
      <c r="H24" s="3">
        <v>23</v>
      </c>
    </row>
    <row r="25" spans="1:8" x14ac:dyDescent="0.25">
      <c r="A25" s="1">
        <v>2011</v>
      </c>
      <c r="B25" s="1">
        <v>113726</v>
      </c>
      <c r="C25" s="3">
        <v>608</v>
      </c>
      <c r="D25" s="3">
        <v>144</v>
      </c>
      <c r="E25" s="3">
        <v>163</v>
      </c>
      <c r="F25" s="3">
        <v>6</v>
      </c>
      <c r="G25" s="3">
        <v>2</v>
      </c>
      <c r="H25" s="3">
        <v>69</v>
      </c>
    </row>
    <row r="26" spans="1:8" x14ac:dyDescent="0.25">
      <c r="A26" s="1">
        <v>2012</v>
      </c>
      <c r="B26" s="1">
        <v>153633</v>
      </c>
      <c r="C26" s="3">
        <v>829</v>
      </c>
      <c r="D26" s="3">
        <v>182</v>
      </c>
      <c r="E26" s="3">
        <v>268</v>
      </c>
      <c r="F26" s="3">
        <v>3</v>
      </c>
      <c r="G26" s="3">
        <v>4</v>
      </c>
      <c r="H26" s="3">
        <v>128</v>
      </c>
    </row>
    <row r="27" spans="1:8" x14ac:dyDescent="0.25">
      <c r="A27" s="1">
        <v>2013</v>
      </c>
      <c r="B27" s="1">
        <v>140567</v>
      </c>
      <c r="C27" s="3">
        <v>632</v>
      </c>
      <c r="D27" s="3">
        <v>271</v>
      </c>
      <c r="E27" s="3">
        <v>361</v>
      </c>
      <c r="F27" s="3">
        <v>7</v>
      </c>
      <c r="G27" s="3">
        <v>3</v>
      </c>
      <c r="H27" s="3">
        <v>142</v>
      </c>
    </row>
    <row r="28" spans="1:8" x14ac:dyDescent="0.25">
      <c r="A28" s="1" t="s">
        <v>1</v>
      </c>
      <c r="B28" s="1">
        <f>SUM(B2:B27)</f>
        <v>2137418</v>
      </c>
      <c r="C28" s="3">
        <f>SUM(C2:C27)</f>
        <v>14656</v>
      </c>
      <c r="D28" s="1">
        <f t="shared" ref="D28:E28" si="0">SUM(D2:D27)</f>
        <v>2024</v>
      </c>
      <c r="E28" s="1">
        <f t="shared" si="0"/>
        <v>1802</v>
      </c>
      <c r="F28" s="1">
        <f>SUM(F2:F27)</f>
        <v>54</v>
      </c>
      <c r="G28" s="1">
        <f>SUM(G2:G27)</f>
        <v>37</v>
      </c>
      <c r="H28" s="1">
        <f>SUM(H2:H27)</f>
        <v>602</v>
      </c>
    </row>
    <row r="29" spans="1:8" x14ac:dyDescent="0.25">
      <c r="A29" s="1" t="s">
        <v>7</v>
      </c>
      <c r="B29" s="1">
        <f>AVERAGE(B2:B27)</f>
        <v>82208.38461538461</v>
      </c>
      <c r="C29" s="1">
        <f t="shared" ref="C29:G29" si="1">AVERAGE(C2:C27)</f>
        <v>563.69230769230774</v>
      </c>
      <c r="D29" s="1">
        <f t="shared" si="1"/>
        <v>77.84615384615384</v>
      </c>
      <c r="E29" s="1">
        <f t="shared" si="1"/>
        <v>69.307692307692307</v>
      </c>
      <c r="F29" s="1">
        <f t="shared" si="1"/>
        <v>2.0769230769230771</v>
      </c>
      <c r="G29" s="1">
        <f t="shared" si="1"/>
        <v>1.4230769230769231</v>
      </c>
      <c r="H29" s="1">
        <f t="shared" ref="H29" si="2">AVERAGE(H2:H27)</f>
        <v>23.153846153846153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H8" sqref="H8"/>
    </sheetView>
  </sheetViews>
  <sheetFormatPr defaultRowHeight="15" x14ac:dyDescent="0.25"/>
  <cols>
    <col min="2" max="2" width="9.140625" style="1"/>
    <col min="3" max="3" width="12.28515625" style="1" bestFit="1" customWidth="1"/>
    <col min="4" max="4" width="10" style="1" bestFit="1" customWidth="1"/>
    <col min="5" max="5" width="23.85546875" style="1" bestFit="1" customWidth="1"/>
    <col min="6" max="6" width="26.42578125" style="1" bestFit="1" customWidth="1"/>
    <col min="7" max="7" width="39.85546875" style="1" bestFit="1" customWidth="1"/>
    <col min="8" max="8" width="24.5703125" bestFit="1" customWidth="1"/>
    <col min="9" max="9" width="50.42578125" bestFit="1" customWidth="1"/>
  </cols>
  <sheetData>
    <row r="1" spans="1:8" x14ac:dyDescent="0.25">
      <c r="A1" t="s">
        <v>9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</row>
    <row r="2" spans="1:8" x14ac:dyDescent="0.25">
      <c r="A2">
        <v>1988</v>
      </c>
      <c r="B2" s="1">
        <v>70298</v>
      </c>
      <c r="C2" s="2">
        <f>(('new york times'!C2)/($B2))*10000</f>
        <v>44.097982872912461</v>
      </c>
      <c r="D2" s="2">
        <f>(('new york times'!D2)/($B2))*10000</f>
        <v>5.1210560755640273</v>
      </c>
      <c r="E2" s="2">
        <f>(('new york times'!E2)/($B2))*10000</f>
        <v>4.4097982872912462</v>
      </c>
      <c r="F2" s="2">
        <f>(('new york times'!F2)/($B2))*10000</f>
        <v>0.14225155765455633</v>
      </c>
      <c r="G2" s="2">
        <f>(('new york times'!G2)/($B2))*10000</f>
        <v>0.14225155765455633</v>
      </c>
      <c r="H2" s="2">
        <f>(('new york times'!H2)/($B2))*10000</f>
        <v>0.71125778827278163</v>
      </c>
    </row>
    <row r="3" spans="1:8" x14ac:dyDescent="0.25">
      <c r="A3">
        <v>1989</v>
      </c>
      <c r="B3" s="1">
        <v>67572</v>
      </c>
      <c r="C3" s="2">
        <f>(('new york times'!C3)/($B3))*10000</f>
        <v>111.43668975315219</v>
      </c>
      <c r="D3" s="2">
        <f>(('new york times'!D3)/($B3))*10000</f>
        <v>6.5115728408216427</v>
      </c>
      <c r="E3" s="2">
        <f>(('new york times'!E3)/($B3))*10000</f>
        <v>2.367844669389688</v>
      </c>
      <c r="F3" s="2">
        <f>(('new york times'!F3)/($B3))*10000</f>
        <v>0.44397087551056652</v>
      </c>
      <c r="G3" s="2">
        <f>(('new york times'!G3)/($B3))*10000</f>
        <v>0.295980583673711</v>
      </c>
      <c r="H3" s="2">
        <f>(('new york times'!H3)/($B3))*10000</f>
        <v>0</v>
      </c>
    </row>
    <row r="4" spans="1:8" x14ac:dyDescent="0.25">
      <c r="A4">
        <v>1990</v>
      </c>
      <c r="B4" s="1">
        <v>66471</v>
      </c>
      <c r="C4" s="2">
        <f>(('new york times'!C4)/($B4))*10000</f>
        <v>101.54804350769508</v>
      </c>
      <c r="D4" s="2">
        <f>(('new york times'!D4)/($B4))*10000</f>
        <v>6.318544929367695</v>
      </c>
      <c r="E4" s="2">
        <f>(('new york times'!E4)/($B4))*10000</f>
        <v>4.0619217403078034</v>
      </c>
      <c r="F4" s="2">
        <f>(('new york times'!F4)/($B4))*10000</f>
        <v>0.30088309187465206</v>
      </c>
      <c r="G4" s="2">
        <f>(('new york times'!G4)/($B4))*10000</f>
        <v>0</v>
      </c>
      <c r="H4" s="2">
        <f>(('new york times'!H4)/($B4))*10000</f>
        <v>0.45132463781197812</v>
      </c>
    </row>
    <row r="5" spans="1:8" x14ac:dyDescent="0.25">
      <c r="A5">
        <v>1991</v>
      </c>
      <c r="B5" s="1">
        <v>68078</v>
      </c>
      <c r="C5" s="2">
        <f>(('new york times'!C5)/($B5))*10000</f>
        <v>83.286818061635188</v>
      </c>
      <c r="D5" s="2">
        <f>(('new york times'!D5)/($B5))*10000</f>
        <v>7.1976262522400773</v>
      </c>
      <c r="E5" s="2">
        <f>(('new york times'!E5)/($B5))*10000</f>
        <v>5.7287229354563882</v>
      </c>
      <c r="F5" s="2">
        <f>(('new york times'!F5)/($B5))*10000</f>
        <v>0.14689033167836893</v>
      </c>
      <c r="G5" s="2">
        <f>(('new york times'!G5)/($B5))*10000</f>
        <v>0.14689033167836893</v>
      </c>
      <c r="H5" s="2">
        <f>(('new york times'!H5)/($B5))*10000</f>
        <v>0.14689033167836893</v>
      </c>
    </row>
    <row r="6" spans="1:8" x14ac:dyDescent="0.25">
      <c r="A6">
        <v>1992</v>
      </c>
      <c r="B6" s="1">
        <v>70868</v>
      </c>
      <c r="C6" s="2">
        <f>(('new york times'!C6)/($B6))*10000</f>
        <v>96.658576508438216</v>
      </c>
      <c r="D6" s="2">
        <f>(('new york times'!D6)/($B6))*10000</f>
        <v>5.9265112603713952</v>
      </c>
      <c r="E6" s="2">
        <f>(('new york times'!E6)/($B6))*10000</f>
        <v>4.3743297397979344</v>
      </c>
      <c r="F6" s="2">
        <f>(('new york times'!F6)/($B6))*10000</f>
        <v>0.14110741096122367</v>
      </c>
      <c r="G6" s="2">
        <f>(('new york times'!G6)/($B6))*10000</f>
        <v>0.14110741096122367</v>
      </c>
      <c r="H6" s="2">
        <f>(('new york times'!H6)/($B6))*10000</f>
        <v>0.14110741096122367</v>
      </c>
    </row>
    <row r="7" spans="1:8" x14ac:dyDescent="0.25">
      <c r="A7">
        <v>1993</v>
      </c>
      <c r="B7" s="1">
        <v>67099</v>
      </c>
      <c r="C7" s="2">
        <f>(('new york times'!C7)/($B7))*10000</f>
        <v>84.502004500812234</v>
      </c>
      <c r="D7" s="2">
        <f>(('new york times'!D7)/($B7))*10000</f>
        <v>7.00457532899149</v>
      </c>
      <c r="E7" s="2">
        <f>(('new york times'!E7)/($B7))*10000</f>
        <v>2.9806703527623362</v>
      </c>
      <c r="F7" s="2">
        <f>(('new york times'!F7)/($B7))*10000</f>
        <v>0.14903351763811681</v>
      </c>
      <c r="G7" s="2">
        <f>(('new york times'!G7)/($B7))*10000</f>
        <v>0</v>
      </c>
      <c r="H7" s="2">
        <f>(('new york times'!H7)/($B7))*10000</f>
        <v>0.14903351763811681</v>
      </c>
    </row>
    <row r="8" spans="1:8" x14ac:dyDescent="0.25">
      <c r="A8">
        <v>1994</v>
      </c>
      <c r="B8" s="1">
        <v>66242</v>
      </c>
      <c r="C8" s="2">
        <f>(('new york times'!C8)/($B8))*10000</f>
        <v>73.367350019625007</v>
      </c>
      <c r="D8" s="2">
        <f>(('new york times'!D8)/($B8))*10000</f>
        <v>8.9067359077322532</v>
      </c>
      <c r="E8" s="2">
        <f>(('new york times'!E8)/($B8))*10000</f>
        <v>3.1701941366504638</v>
      </c>
      <c r="F8" s="2">
        <f>(('new york times'!F8)/($B8))*10000</f>
        <v>0</v>
      </c>
      <c r="G8" s="2">
        <f>(('new york times'!G8)/($B8))*10000</f>
        <v>0</v>
      </c>
      <c r="H8" s="2">
        <f>(('new york times'!H8)/($B8))*10000</f>
        <v>0.60384650221913583</v>
      </c>
    </row>
    <row r="9" spans="1:8" x14ac:dyDescent="0.25">
      <c r="A9">
        <v>1995</v>
      </c>
      <c r="B9" s="1">
        <v>69442</v>
      </c>
      <c r="C9" s="2">
        <f>(('new york times'!C9)/($B9))*10000</f>
        <v>57.026007315457505</v>
      </c>
      <c r="D9" s="2">
        <f>(('new york times'!D9)/($B9))*10000</f>
        <v>10.512370035425247</v>
      </c>
      <c r="E9" s="2">
        <f>(('new york times'!E9)/($B9))*10000</f>
        <v>6.0482128970939781</v>
      </c>
      <c r="F9" s="2">
        <f>(('new york times'!F9)/($B9))*10000</f>
        <v>0.57602027591371208</v>
      </c>
      <c r="G9" s="2">
        <f>(('new york times'!G9)/($B9))*10000</f>
        <v>0.43201520693528411</v>
      </c>
      <c r="H9" s="2">
        <f>(('new york times'!H9)/($B9))*10000</f>
        <v>1.7280608277411365</v>
      </c>
    </row>
    <row r="10" spans="1:8" x14ac:dyDescent="0.25">
      <c r="A10">
        <v>1996</v>
      </c>
      <c r="B10" s="1">
        <v>73919</v>
      </c>
      <c r="C10" s="2">
        <f>(('new york times'!C10)/($B10))*10000</f>
        <v>84.416726416753477</v>
      </c>
      <c r="D10" s="2">
        <f>(('new york times'!D10)/($B10))*10000</f>
        <v>11.769639740797359</v>
      </c>
      <c r="E10" s="2">
        <f>(('new york times'!E10)/($B10))*10000</f>
        <v>5.6818950472814835</v>
      </c>
      <c r="F10" s="2">
        <f>(('new york times'!F10)/($B10))*10000</f>
        <v>0</v>
      </c>
      <c r="G10" s="2">
        <f>(('new york times'!G10)/($B10))*10000</f>
        <v>0</v>
      </c>
      <c r="H10" s="2">
        <f>(('new york times'!H10)/($B10))*10000</f>
        <v>1.217548938703175</v>
      </c>
    </row>
    <row r="11" spans="1:8" x14ac:dyDescent="0.25">
      <c r="A11">
        <v>1997</v>
      </c>
      <c r="B11" s="1">
        <v>68796</v>
      </c>
      <c r="C11" s="2">
        <f>(('new york times'!C11)/($B11))*10000</f>
        <v>74.859003430431997</v>
      </c>
      <c r="D11" s="2">
        <f>(('new york times'!D11)/($B11))*10000</f>
        <v>9.1575091575091569</v>
      </c>
      <c r="E11" s="2">
        <f>(('new york times'!E11)/($B11))*10000</f>
        <v>6.83179254607826</v>
      </c>
      <c r="F11" s="2">
        <f>(('new york times'!F11)/($B11))*10000</f>
        <v>0.14535728821443106</v>
      </c>
      <c r="G11" s="2">
        <f>(('new york times'!G11)/($B11))*10000</f>
        <v>0</v>
      </c>
      <c r="H11" s="2">
        <f>(('new york times'!H11)/($B11))*10000</f>
        <v>2.4710738996453281</v>
      </c>
    </row>
    <row r="12" spans="1:8" x14ac:dyDescent="0.25">
      <c r="A12">
        <v>1998</v>
      </c>
      <c r="B12" s="1">
        <v>73705</v>
      </c>
      <c r="C12" s="2">
        <f>(('new york times'!C12)/($B12))*10000</f>
        <v>66.209890780815414</v>
      </c>
      <c r="D12" s="2">
        <f>(('new york times'!D12)/($B12))*10000</f>
        <v>7.4621803134115732</v>
      </c>
      <c r="E12" s="2">
        <f>(('new york times'!E12)/($B12))*10000</f>
        <v>6.3767722678244354</v>
      </c>
      <c r="F12" s="2">
        <f>(('new york times'!F12)/($B12))*10000</f>
        <v>0.27135201139678444</v>
      </c>
      <c r="G12" s="2">
        <f>(('new york times'!G12)/($B12))*10000</f>
        <v>0.13567600569839222</v>
      </c>
      <c r="H12" s="2">
        <f>(('new york times'!H12)/($B12))*10000</f>
        <v>1.3567600569839224</v>
      </c>
    </row>
    <row r="13" spans="1:8" x14ac:dyDescent="0.25">
      <c r="A13">
        <v>1999</v>
      </c>
      <c r="B13" s="1">
        <v>78676</v>
      </c>
      <c r="C13" s="2">
        <f>(('new york times'!C13)/($B13))*10000</f>
        <v>63.297574863999188</v>
      </c>
      <c r="D13" s="2">
        <f>(('new york times'!D13)/($B13))*10000</f>
        <v>9.4056637348111245</v>
      </c>
      <c r="E13" s="2">
        <f>(('new york times'!E13)/($B13))*10000</f>
        <v>6.6093853271645733</v>
      </c>
      <c r="F13" s="2">
        <f>(('new york times'!F13)/($B13))*10000</f>
        <v>0.1271035639839341</v>
      </c>
      <c r="G13" s="2">
        <f>(('new york times'!G13)/($B13))*10000</f>
        <v>0.1271035639839341</v>
      </c>
      <c r="H13" s="2">
        <f>(('new york times'!H13)/($B13))*10000</f>
        <v>1.5252427678072091</v>
      </c>
    </row>
    <row r="14" spans="1:8" x14ac:dyDescent="0.25">
      <c r="A14">
        <v>2000</v>
      </c>
      <c r="B14" s="1">
        <v>82997</v>
      </c>
      <c r="C14" s="2">
        <f>(('new york times'!C14)/($B14))*10000</f>
        <v>66.267455450196991</v>
      </c>
      <c r="D14" s="2">
        <f>(('new york times'!D14)/($B14))*10000</f>
        <v>8.7954986324806921</v>
      </c>
      <c r="E14" s="2">
        <f>(('new york times'!E14)/($B14))*10000</f>
        <v>6.2652866971095333</v>
      </c>
      <c r="F14" s="2">
        <f>(('new york times'!F14)/($B14))*10000</f>
        <v>0.72291769582033083</v>
      </c>
      <c r="G14" s="2">
        <f>(('new york times'!G14)/($B14))*10000</f>
        <v>0</v>
      </c>
      <c r="H14" s="2">
        <f>(('new york times'!H14)/($B14))*10000</f>
        <v>1.2048628263672181</v>
      </c>
    </row>
    <row r="15" spans="1:8" x14ac:dyDescent="0.25">
      <c r="A15">
        <v>2001</v>
      </c>
      <c r="B15" s="1">
        <v>84252</v>
      </c>
      <c r="C15" s="2">
        <f>(('new york times'!C15)/($B15))*10000</f>
        <v>49.375682476380383</v>
      </c>
      <c r="D15" s="2">
        <f>(('new york times'!D15)/($B15))*10000</f>
        <v>8.7831742866638169</v>
      </c>
      <c r="E15" s="2">
        <f>(('new york times'!E15)/($B15))*10000</f>
        <v>5.3411194986469166</v>
      </c>
      <c r="F15" s="2">
        <f>(('new york times'!F15)/($B15))*10000</f>
        <v>0.23738308882875184</v>
      </c>
      <c r="G15" s="2">
        <f>(('new york times'!G15)/($B15))*10000</f>
        <v>0.35607463324312771</v>
      </c>
      <c r="H15" s="2">
        <f>(('new york times'!H15)/($B15))*10000</f>
        <v>0.94953235531500735</v>
      </c>
    </row>
    <row r="16" spans="1:8" x14ac:dyDescent="0.25">
      <c r="A16">
        <v>2002</v>
      </c>
      <c r="B16" s="1">
        <v>78270</v>
      </c>
      <c r="C16" s="2">
        <f>(('new york times'!C16)/($B16))*10000</f>
        <v>64.13696179890124</v>
      </c>
      <c r="D16" s="2">
        <f>(('new york times'!D16)/($B16))*10000</f>
        <v>6.388143605468251</v>
      </c>
      <c r="E16" s="2">
        <f>(('new york times'!E16)/($B16))*10000</f>
        <v>4.8549891401558707</v>
      </c>
      <c r="F16" s="2">
        <f>(('new york times'!F16)/($B16))*10000</f>
        <v>0</v>
      </c>
      <c r="G16" s="2">
        <f>(('new york times'!G16)/($B16))*10000</f>
        <v>0.38328861632809502</v>
      </c>
      <c r="H16" s="2">
        <f>(('new york times'!H16)/($B16))*10000</f>
        <v>1.7886802095311101</v>
      </c>
    </row>
    <row r="17" spans="1:8" x14ac:dyDescent="0.25">
      <c r="A17">
        <v>2003</v>
      </c>
      <c r="B17" s="1">
        <v>83484</v>
      </c>
      <c r="C17" s="2">
        <f>(('new york times'!C17)/($B17))*10000</f>
        <v>89.8375736668104</v>
      </c>
      <c r="D17" s="2">
        <f>(('new york times'!D17)/($B17))*10000</f>
        <v>9.1035407982367875</v>
      </c>
      <c r="E17" s="2">
        <f>(('new york times'!E17)/($B17))*10000</f>
        <v>5.2704709884528773</v>
      </c>
      <c r="F17" s="2">
        <f>(('new york times'!F17)/($B17))*10000</f>
        <v>0.35935029466724161</v>
      </c>
      <c r="G17" s="2">
        <f>(('new york times'!G17)/($B17))*10000</f>
        <v>0.35935029466724161</v>
      </c>
      <c r="H17" s="2">
        <f>(('new york times'!H17)/($B17))*10000</f>
        <v>1.5571846102247138</v>
      </c>
    </row>
    <row r="18" spans="1:8" x14ac:dyDescent="0.25">
      <c r="A18">
        <v>2004</v>
      </c>
      <c r="B18" s="1">
        <v>82759</v>
      </c>
      <c r="C18" s="2">
        <f>(('new york times'!C18)/($B18))*10000</f>
        <v>108.38700322623521</v>
      </c>
      <c r="D18" s="2">
        <f>(('new york times'!D18)/($B18))*10000</f>
        <v>6.4041373143706428</v>
      </c>
      <c r="E18" s="2">
        <f>(('new york times'!E18)/($B18))*10000</f>
        <v>5.0749767396899435</v>
      </c>
      <c r="F18" s="2">
        <f>(('new york times'!F18)/($B18))*10000</f>
        <v>0.48333111806570883</v>
      </c>
      <c r="G18" s="2">
        <f>(('new york times'!G18)/($B18))*10000</f>
        <v>0.36249833854928165</v>
      </c>
      <c r="H18" s="2">
        <f>(('new york times'!H18)/($B18))*10000</f>
        <v>0.48333111806570883</v>
      </c>
    </row>
    <row r="19" spans="1:8" x14ac:dyDescent="0.25">
      <c r="A19">
        <v>2005</v>
      </c>
      <c r="B19" s="1">
        <v>80959</v>
      </c>
      <c r="C19" s="2">
        <f>(('new york times'!C19)/($B19))*10000</f>
        <v>84.857767511950499</v>
      </c>
      <c r="D19" s="2">
        <f>(('new york times'!D19)/($B19))*10000</f>
        <v>7.6581973591571044</v>
      </c>
      <c r="E19" s="2">
        <f>(('new york times'!E19)/($B19))*10000</f>
        <v>6.9170814856902876</v>
      </c>
      <c r="F19" s="2">
        <f>(('new york times'!F19)/($B19))*10000</f>
        <v>0.24703862448893885</v>
      </c>
      <c r="G19" s="2">
        <f>(('new york times'!G19)/($B19))*10000</f>
        <v>0.12351931224446942</v>
      </c>
      <c r="H19" s="2">
        <f>(('new york times'!H19)/($B19))*10000</f>
        <v>1.1116738102002248</v>
      </c>
    </row>
    <row r="20" spans="1:8" x14ac:dyDescent="0.25">
      <c r="A20">
        <v>2006</v>
      </c>
      <c r="B20" s="1">
        <v>75967</v>
      </c>
      <c r="C20" s="2">
        <f>(('new york times'!C20)/($B20))*10000</f>
        <v>72.663130043308286</v>
      </c>
      <c r="D20" s="2">
        <f>(('new york times'!D20)/($B20))*10000</f>
        <v>8.1614385193570893</v>
      </c>
      <c r="E20" s="2">
        <f>(('new york times'!E20)/($B20))*10000</f>
        <v>11.583977253281029</v>
      </c>
      <c r="F20" s="2">
        <f>(('new york times'!F20)/($B20))*10000</f>
        <v>0</v>
      </c>
      <c r="G20" s="2">
        <f>(('new york times'!G20)/($B20))*10000</f>
        <v>0</v>
      </c>
      <c r="H20" s="2">
        <f>(('new york times'!H20)/($B20))*10000</f>
        <v>4.7388997854331487</v>
      </c>
    </row>
    <row r="21" spans="1:8" x14ac:dyDescent="0.25">
      <c r="A21">
        <v>2007</v>
      </c>
      <c r="B21" s="1">
        <v>78705</v>
      </c>
      <c r="C21" s="2">
        <f>(('new york times'!C21)/($B21))*10000</f>
        <v>59.970776951909031</v>
      </c>
      <c r="D21" s="2">
        <f>(('new york times'!D21)/($B21))*10000</f>
        <v>7.7504605806492597</v>
      </c>
      <c r="E21" s="2">
        <f>(('new york times'!E21)/($B21))*10000</f>
        <v>11.562162505558732</v>
      </c>
      <c r="F21" s="2">
        <f>(('new york times'!F21)/($B21))*10000</f>
        <v>0</v>
      </c>
      <c r="G21" s="2">
        <f>(('new york times'!G21)/($B21))*10000</f>
        <v>0.12705673083031574</v>
      </c>
      <c r="H21" s="2">
        <f>(('new york times'!H21)/($B21))*10000</f>
        <v>5.5904961565338924</v>
      </c>
    </row>
    <row r="22" spans="1:8" x14ac:dyDescent="0.25">
      <c r="A22">
        <v>2008</v>
      </c>
      <c r="B22" s="1">
        <v>73730</v>
      </c>
      <c r="C22" s="2">
        <f>(('new york times'!C22)/($B22))*10000</f>
        <v>51.946290519462906</v>
      </c>
      <c r="D22" s="2">
        <f>(('new york times'!D22)/($B22))*10000</f>
        <v>9.0872100908720999</v>
      </c>
      <c r="E22" s="2">
        <f>(('new york times'!E22)/($B22))*10000</f>
        <v>6.1033500610335008</v>
      </c>
      <c r="F22" s="2">
        <f>(('new york times'!F22)/($B22))*10000</f>
        <v>0.27126000271260003</v>
      </c>
      <c r="G22" s="2">
        <f>(('new york times'!G22)/($B22))*10000</f>
        <v>0.40689000406890008</v>
      </c>
      <c r="H22" s="2">
        <f>(('new york times'!H22)/($B22))*10000</f>
        <v>2.7126000271260002</v>
      </c>
    </row>
    <row r="23" spans="1:8" x14ac:dyDescent="0.25">
      <c r="A23">
        <v>2009</v>
      </c>
      <c r="B23" s="1">
        <v>68055</v>
      </c>
      <c r="C23" s="2">
        <f>(('new york times'!C23)/($B23))*10000</f>
        <v>62.302549408566598</v>
      </c>
      <c r="D23" s="2">
        <f>(('new york times'!D23)/($B23))*10000</f>
        <v>13.371537726838588</v>
      </c>
      <c r="E23" s="2">
        <f>(('new york times'!E23)/($B23))*10000</f>
        <v>3.9673793255455148</v>
      </c>
      <c r="F23" s="2">
        <f>(('new york times'!F23)/($B23))*10000</f>
        <v>0.14693997502020426</v>
      </c>
      <c r="G23" s="2">
        <f>(('new york times'!G23)/($B23))*10000</f>
        <v>0</v>
      </c>
      <c r="H23" s="2">
        <f>(('new york times'!H23)/($B23))*10000</f>
        <v>1.0285798251414298</v>
      </c>
    </row>
    <row r="24" spans="1:8" x14ac:dyDescent="0.25">
      <c r="A24">
        <v>2010</v>
      </c>
      <c r="B24" s="1">
        <v>99148</v>
      </c>
      <c r="C24" s="2">
        <f>(('new york times'!C24)/($B24))*10000</f>
        <v>39.335135353209346</v>
      </c>
      <c r="D24" s="2">
        <f>(('new york times'!D24)/($B24))*10000</f>
        <v>8.7747609634082391</v>
      </c>
      <c r="E24" s="2">
        <f>(('new york times'!E24)/($B24))*10000</f>
        <v>6.7575745350385281</v>
      </c>
      <c r="F24" s="2">
        <f>(('new york times'!F24)/($B24))*10000</f>
        <v>0.10085932141848548</v>
      </c>
      <c r="G24" s="2">
        <f>(('new york times'!G24)/($B24))*10000</f>
        <v>0.10085932141848548</v>
      </c>
      <c r="H24" s="2">
        <f>(('new york times'!H24)/($B24))*10000</f>
        <v>2.3197643926251663</v>
      </c>
    </row>
    <row r="25" spans="1:8" x14ac:dyDescent="0.25">
      <c r="A25">
        <v>2011</v>
      </c>
      <c r="B25" s="1">
        <v>113726</v>
      </c>
      <c r="C25" s="2">
        <f>(('new york times'!C25)/($B25))*10000</f>
        <v>53.461829309041029</v>
      </c>
      <c r="D25" s="2">
        <f>(('new york times'!D25)/($B25))*10000</f>
        <v>12.662012204772875</v>
      </c>
      <c r="E25" s="2">
        <f>(('new york times'!E25)/($B25))*10000</f>
        <v>14.332694370680407</v>
      </c>
      <c r="F25" s="2">
        <f>(('new york times'!F25)/($B25))*10000</f>
        <v>0.52758384186553653</v>
      </c>
      <c r="G25" s="2">
        <f>(('new york times'!G25)/($B25))*10000</f>
        <v>0.17586128062184547</v>
      </c>
      <c r="H25" s="2">
        <f>(('new york times'!H25)/($B25))*10000</f>
        <v>6.0672141814536689</v>
      </c>
    </row>
    <row r="26" spans="1:8" x14ac:dyDescent="0.25">
      <c r="A26">
        <v>2012</v>
      </c>
      <c r="B26" s="1">
        <v>153633</v>
      </c>
      <c r="C26" s="2">
        <f>(('new york times'!C26)/($B26))*10000</f>
        <v>53.959761249210779</v>
      </c>
      <c r="D26" s="2">
        <f>(('new york times'!D26)/($B26))*10000</f>
        <v>11.846413205496216</v>
      </c>
      <c r="E26" s="2">
        <f>(('new york times'!E26)/($B26))*10000</f>
        <v>17.444168896005415</v>
      </c>
      <c r="F26" s="2">
        <f>(('new york times'!F26)/($B26))*10000</f>
        <v>0.1952705473433442</v>
      </c>
      <c r="G26" s="2">
        <f>(('new york times'!G26)/($B26))*10000</f>
        <v>0.26036072979112562</v>
      </c>
      <c r="H26" s="2">
        <f>(('new york times'!H26)/($B26))*10000</f>
        <v>8.3315433533160199</v>
      </c>
    </row>
    <row r="27" spans="1:8" x14ac:dyDescent="0.25">
      <c r="A27">
        <v>2013</v>
      </c>
      <c r="B27" s="1">
        <v>140567</v>
      </c>
      <c r="C27" s="2">
        <f>(('new york times'!C27)/($B27))*10000</f>
        <v>44.960766040393551</v>
      </c>
      <c r="D27" s="2">
        <f>(('new york times'!D27)/($B27))*10000</f>
        <v>19.279062653396601</v>
      </c>
      <c r="E27" s="2">
        <f>(('new york times'!E27)/($B27))*10000</f>
        <v>25.681703386996947</v>
      </c>
      <c r="F27" s="2">
        <f>(('new york times'!F27)/($B27))*10000</f>
        <v>0.49798316816891591</v>
      </c>
      <c r="G27" s="2">
        <f>(('new york times'!G27)/($B27))*10000</f>
        <v>0.21342135778667823</v>
      </c>
      <c r="H27" s="2">
        <f>(('new york times'!H27)/($B27))*10000</f>
        <v>10.101944268569437</v>
      </c>
    </row>
    <row r="28" spans="1:8" x14ac:dyDescent="0.25">
      <c r="A28" t="s">
        <v>1</v>
      </c>
      <c r="B28" s="1">
        <f>SUM(B2:B27)</f>
        <v>2137418</v>
      </c>
      <c r="C28" s="2">
        <f>(('new york times'!C28)/($B28))*10000</f>
        <v>68.56871234358465</v>
      </c>
      <c r="D28" s="2">
        <f>(('new york times'!D28)/($B28))*10000</f>
        <v>9.4693691173181858</v>
      </c>
      <c r="E28" s="2">
        <f>(('new york times'!E28)/($B28))*10000</f>
        <v>8.4307327813277517</v>
      </c>
      <c r="F28" s="2">
        <f>(('new york times'!F28)/($B28))*10000</f>
        <v>0.25264127091659189</v>
      </c>
      <c r="G28" s="2">
        <f>(('new york times'!G28)/($B28))*10000</f>
        <v>0.17310605599840553</v>
      </c>
      <c r="H28" s="2">
        <f>(('new york times'!H28)/($B28))*10000</f>
        <v>2.8164823165145987</v>
      </c>
    </row>
    <row r="29" spans="1:8" x14ac:dyDescent="0.25">
      <c r="A29" t="s">
        <v>7</v>
      </c>
      <c r="B29" s="1">
        <f>AVERAGE(B2:B27)</f>
        <v>82208.38461538461</v>
      </c>
      <c r="C29" s="1">
        <f t="shared" ref="C29:H29" si="0">AVERAGE(C2:C27)</f>
        <v>70.852667347588621</v>
      </c>
      <c r="D29" s="1">
        <f t="shared" si="0"/>
        <v>8.9753682122388962</v>
      </c>
      <c r="E29" s="1">
        <f t="shared" si="0"/>
        <v>7.299941339653234</v>
      </c>
      <c r="F29" s="1">
        <f t="shared" si="0"/>
        <v>0.23976490781640011</v>
      </c>
      <c r="G29" s="1">
        <f t="shared" si="0"/>
        <v>0.16500789538980909</v>
      </c>
      <c r="H29" s="1">
        <f t="shared" si="0"/>
        <v>2.2495559076678897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F7" sqref="F7"/>
    </sheetView>
  </sheetViews>
  <sheetFormatPr defaultRowHeight="15" x14ac:dyDescent="0.25"/>
  <cols>
    <col min="1" max="2" width="9.140625" style="1"/>
    <col min="3" max="3" width="12.28515625" style="1" bestFit="1" customWidth="1"/>
    <col min="4" max="4" width="10" style="1" bestFit="1" customWidth="1"/>
    <col min="5" max="5" width="23.85546875" style="1" bestFit="1" customWidth="1"/>
    <col min="6" max="6" width="26.42578125" style="1" bestFit="1" customWidth="1"/>
    <col min="7" max="7" width="39.85546875" style="1" bestFit="1" customWidth="1"/>
    <col min="8" max="8" width="24.5703125" style="1" bestFit="1" customWidth="1"/>
    <col min="9" max="9" width="50.42578125" bestFit="1" customWidth="1"/>
  </cols>
  <sheetData>
    <row r="1" spans="1:8" x14ac:dyDescent="0.25">
      <c r="A1" s="1" t="s">
        <v>9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</row>
    <row r="2" spans="1:8" x14ac:dyDescent="0.25">
      <c r="A2" s="1">
        <v>1988</v>
      </c>
      <c r="B2" s="1">
        <v>61793</v>
      </c>
      <c r="C2" s="1">
        <v>60</v>
      </c>
      <c r="D2" s="1">
        <v>25</v>
      </c>
      <c r="E2" s="1">
        <v>11</v>
      </c>
      <c r="F2" s="3">
        <v>0</v>
      </c>
      <c r="G2" s="3">
        <v>0</v>
      </c>
      <c r="H2" s="3">
        <v>0</v>
      </c>
    </row>
    <row r="3" spans="1:8" x14ac:dyDescent="0.25">
      <c r="A3" s="1">
        <v>1989</v>
      </c>
      <c r="B3" s="1">
        <v>46691</v>
      </c>
      <c r="C3" s="1">
        <v>168</v>
      </c>
      <c r="D3" s="1">
        <v>26</v>
      </c>
      <c r="E3" s="1">
        <v>6</v>
      </c>
      <c r="F3" s="1">
        <v>1</v>
      </c>
      <c r="G3" s="3">
        <v>0</v>
      </c>
      <c r="H3" s="3">
        <v>0</v>
      </c>
    </row>
    <row r="4" spans="1:8" x14ac:dyDescent="0.25">
      <c r="A4" s="1">
        <v>1990</v>
      </c>
      <c r="B4" s="1">
        <v>45354</v>
      </c>
      <c r="C4" s="1">
        <v>129</v>
      </c>
      <c r="D4" s="1">
        <v>16</v>
      </c>
      <c r="E4" s="1">
        <v>4</v>
      </c>
      <c r="F4" s="3">
        <v>0</v>
      </c>
      <c r="G4" s="3">
        <v>0</v>
      </c>
      <c r="H4" s="3">
        <v>0</v>
      </c>
    </row>
    <row r="5" spans="1:8" x14ac:dyDescent="0.25">
      <c r="A5" s="1">
        <v>1991</v>
      </c>
      <c r="B5" s="1">
        <v>34651</v>
      </c>
      <c r="C5" s="1">
        <v>116</v>
      </c>
      <c r="D5" s="1">
        <v>15</v>
      </c>
      <c r="E5" s="1">
        <v>2</v>
      </c>
      <c r="F5" s="3">
        <v>0</v>
      </c>
      <c r="G5" s="3">
        <v>0</v>
      </c>
      <c r="H5" s="3">
        <v>0</v>
      </c>
    </row>
    <row r="6" spans="1:8" x14ac:dyDescent="0.25">
      <c r="A6" s="1">
        <v>1992</v>
      </c>
      <c r="B6" s="1">
        <v>33889</v>
      </c>
      <c r="C6" s="1">
        <v>113</v>
      </c>
      <c r="D6" s="1">
        <v>15</v>
      </c>
      <c r="E6" s="1">
        <v>9</v>
      </c>
      <c r="F6" s="3">
        <v>0</v>
      </c>
      <c r="G6" s="3">
        <v>0</v>
      </c>
      <c r="H6" s="1">
        <v>1</v>
      </c>
    </row>
    <row r="7" spans="1:8" x14ac:dyDescent="0.25">
      <c r="A7" s="1">
        <v>1993</v>
      </c>
      <c r="B7" s="1">
        <v>16782</v>
      </c>
      <c r="C7" s="1">
        <v>96</v>
      </c>
      <c r="D7" s="1">
        <v>12</v>
      </c>
      <c r="E7" s="1">
        <v>1</v>
      </c>
      <c r="F7" s="3">
        <v>0</v>
      </c>
      <c r="G7" s="3">
        <v>0</v>
      </c>
      <c r="H7" s="3">
        <v>0</v>
      </c>
    </row>
    <row r="8" spans="1:8" x14ac:dyDescent="0.25">
      <c r="A8" s="1">
        <v>1994</v>
      </c>
      <c r="B8" s="1">
        <v>14848</v>
      </c>
      <c r="C8" s="1">
        <v>89</v>
      </c>
      <c r="D8" s="1">
        <v>3</v>
      </c>
      <c r="E8" s="1">
        <v>5</v>
      </c>
      <c r="F8" s="3">
        <v>0</v>
      </c>
      <c r="G8" s="3">
        <v>0</v>
      </c>
      <c r="H8" s="3">
        <v>0</v>
      </c>
    </row>
    <row r="9" spans="1:8" x14ac:dyDescent="0.25">
      <c r="A9" s="1">
        <v>1995</v>
      </c>
      <c r="B9" s="1">
        <v>14665</v>
      </c>
      <c r="C9" s="1">
        <v>61</v>
      </c>
      <c r="D9" s="1">
        <v>8</v>
      </c>
      <c r="E9" s="1">
        <v>4</v>
      </c>
      <c r="F9" s="3">
        <v>0</v>
      </c>
      <c r="G9" s="3">
        <v>0</v>
      </c>
      <c r="H9" s="3">
        <v>0</v>
      </c>
    </row>
    <row r="10" spans="1:8" x14ac:dyDescent="0.25">
      <c r="A10" s="1">
        <v>1996</v>
      </c>
      <c r="B10" s="1">
        <v>21803</v>
      </c>
      <c r="C10" s="1">
        <v>64</v>
      </c>
      <c r="D10" s="1">
        <v>12</v>
      </c>
      <c r="E10" s="1">
        <v>9</v>
      </c>
      <c r="F10" s="1">
        <v>2</v>
      </c>
      <c r="G10" s="3">
        <v>0</v>
      </c>
      <c r="H10" s="1">
        <v>4</v>
      </c>
    </row>
    <row r="11" spans="1:8" x14ac:dyDescent="0.25">
      <c r="A11" s="1">
        <v>1997</v>
      </c>
      <c r="B11" s="1">
        <v>15099</v>
      </c>
      <c r="C11" s="1">
        <v>55</v>
      </c>
      <c r="D11" s="1">
        <v>8</v>
      </c>
      <c r="E11" s="1">
        <v>4</v>
      </c>
      <c r="F11" s="1">
        <v>1</v>
      </c>
      <c r="G11" s="3">
        <v>0</v>
      </c>
      <c r="H11" s="3">
        <v>0</v>
      </c>
    </row>
    <row r="12" spans="1:8" x14ac:dyDescent="0.25">
      <c r="A12" s="1">
        <v>1998</v>
      </c>
      <c r="B12" s="1">
        <v>14870</v>
      </c>
      <c r="C12" s="1">
        <v>61</v>
      </c>
      <c r="D12" s="1">
        <v>8</v>
      </c>
      <c r="E12" s="1">
        <v>5</v>
      </c>
      <c r="F12" s="3">
        <v>0</v>
      </c>
      <c r="G12" s="3">
        <v>0</v>
      </c>
      <c r="H12" s="3">
        <v>0</v>
      </c>
    </row>
    <row r="13" spans="1:8" x14ac:dyDescent="0.25">
      <c r="A13" s="1">
        <v>1999</v>
      </c>
      <c r="B13" s="1">
        <v>11919</v>
      </c>
      <c r="C13" s="1">
        <v>33</v>
      </c>
      <c r="D13" s="1">
        <v>8</v>
      </c>
      <c r="E13" s="1">
        <v>3</v>
      </c>
      <c r="F13" s="3">
        <v>0</v>
      </c>
      <c r="G13" s="3">
        <v>0</v>
      </c>
      <c r="H13" s="3">
        <v>0</v>
      </c>
    </row>
    <row r="14" spans="1:8" x14ac:dyDescent="0.25">
      <c r="A14" s="1">
        <v>2000</v>
      </c>
      <c r="B14" s="1">
        <v>13532</v>
      </c>
      <c r="C14" s="1">
        <v>26</v>
      </c>
      <c r="D14" s="1">
        <v>7</v>
      </c>
      <c r="E14" s="1">
        <v>7</v>
      </c>
      <c r="F14" s="3">
        <v>0</v>
      </c>
      <c r="G14" s="3">
        <v>0</v>
      </c>
      <c r="H14" s="1">
        <v>3</v>
      </c>
    </row>
    <row r="15" spans="1:8" x14ac:dyDescent="0.25">
      <c r="A15" s="1">
        <v>2001</v>
      </c>
      <c r="B15" s="1">
        <v>13618</v>
      </c>
      <c r="C15" s="1">
        <v>20</v>
      </c>
      <c r="D15" s="1">
        <v>4</v>
      </c>
      <c r="E15" s="1">
        <v>4</v>
      </c>
      <c r="F15" s="3">
        <v>0</v>
      </c>
      <c r="G15" s="3">
        <v>0</v>
      </c>
      <c r="H15" s="1">
        <v>1</v>
      </c>
    </row>
    <row r="16" spans="1:8" x14ac:dyDescent="0.25">
      <c r="A16" s="1">
        <v>2002</v>
      </c>
      <c r="B16" s="1">
        <v>12772</v>
      </c>
      <c r="C16" s="1">
        <v>38</v>
      </c>
      <c r="D16" s="1">
        <v>3</v>
      </c>
      <c r="E16" s="1">
        <v>5</v>
      </c>
      <c r="F16" s="1">
        <v>1</v>
      </c>
      <c r="G16" s="3">
        <v>0</v>
      </c>
      <c r="H16" s="3">
        <v>0</v>
      </c>
    </row>
    <row r="17" spans="1:8" x14ac:dyDescent="0.25">
      <c r="A17" s="1">
        <v>2003</v>
      </c>
      <c r="B17" s="1">
        <v>12508</v>
      </c>
      <c r="C17" s="1">
        <v>61</v>
      </c>
      <c r="D17" s="1">
        <v>3</v>
      </c>
      <c r="E17" s="1">
        <v>3</v>
      </c>
      <c r="F17" s="3">
        <v>0</v>
      </c>
      <c r="G17" s="3">
        <v>0</v>
      </c>
      <c r="H17" s="1">
        <v>1</v>
      </c>
    </row>
    <row r="18" spans="1:8" x14ac:dyDescent="0.25">
      <c r="A18" s="1">
        <v>2004</v>
      </c>
      <c r="B18" s="1">
        <v>11974</v>
      </c>
      <c r="C18" s="1">
        <v>81</v>
      </c>
      <c r="D18" s="1">
        <v>10</v>
      </c>
      <c r="E18" s="1">
        <v>2</v>
      </c>
      <c r="F18" s="1">
        <v>1</v>
      </c>
      <c r="G18" s="3">
        <v>0</v>
      </c>
      <c r="H18" s="3">
        <v>0</v>
      </c>
    </row>
    <row r="19" spans="1:8" x14ac:dyDescent="0.25">
      <c r="A19" s="1">
        <v>2005</v>
      </c>
      <c r="B19" s="1">
        <v>11317</v>
      </c>
      <c r="C19" s="1">
        <v>93</v>
      </c>
      <c r="D19" s="1">
        <v>11</v>
      </c>
      <c r="E19" s="1">
        <v>4</v>
      </c>
      <c r="F19" s="3">
        <v>0</v>
      </c>
      <c r="G19" s="3">
        <v>0</v>
      </c>
      <c r="H19" s="3">
        <v>0</v>
      </c>
    </row>
    <row r="20" spans="1:8" x14ac:dyDescent="0.25">
      <c r="A20" s="1">
        <v>2006</v>
      </c>
      <c r="B20" s="1">
        <v>11389</v>
      </c>
      <c r="C20" s="1">
        <v>63</v>
      </c>
      <c r="D20" s="1">
        <v>10</v>
      </c>
      <c r="E20" s="1">
        <v>4</v>
      </c>
      <c r="F20" s="3">
        <v>0</v>
      </c>
      <c r="G20" s="3">
        <v>0</v>
      </c>
      <c r="H20" s="1">
        <v>2</v>
      </c>
    </row>
    <row r="21" spans="1:8" x14ac:dyDescent="0.25">
      <c r="A21" s="1">
        <v>2007</v>
      </c>
      <c r="B21" s="1">
        <v>11038</v>
      </c>
      <c r="C21" s="1">
        <v>47</v>
      </c>
      <c r="D21" s="1">
        <v>6</v>
      </c>
      <c r="E21" s="1">
        <v>8</v>
      </c>
      <c r="F21" s="1">
        <v>1</v>
      </c>
      <c r="G21" s="3">
        <v>0</v>
      </c>
      <c r="H21" s="1">
        <v>3</v>
      </c>
    </row>
    <row r="22" spans="1:8" x14ac:dyDescent="0.25">
      <c r="A22" s="1">
        <v>2008</v>
      </c>
      <c r="B22" s="1">
        <v>10971</v>
      </c>
      <c r="C22" s="1">
        <v>31</v>
      </c>
      <c r="D22" s="1">
        <v>9</v>
      </c>
      <c r="E22" s="1">
        <v>10</v>
      </c>
      <c r="F22" s="3">
        <v>0</v>
      </c>
      <c r="G22" s="3">
        <v>1</v>
      </c>
      <c r="H22" s="3">
        <v>0</v>
      </c>
    </row>
    <row r="23" spans="1:8" x14ac:dyDescent="0.25">
      <c r="A23" s="1">
        <v>2009</v>
      </c>
      <c r="B23" s="1">
        <v>10330</v>
      </c>
      <c r="C23" s="1">
        <v>30</v>
      </c>
      <c r="D23" s="1">
        <v>11</v>
      </c>
      <c r="E23" s="1">
        <v>4</v>
      </c>
      <c r="F23" s="1">
        <v>1</v>
      </c>
      <c r="G23" s="3">
        <v>0</v>
      </c>
      <c r="H23" s="1">
        <v>1</v>
      </c>
    </row>
    <row r="24" spans="1:8" x14ac:dyDescent="0.25">
      <c r="A24" s="1">
        <v>2010</v>
      </c>
      <c r="B24" s="1">
        <v>10218</v>
      </c>
      <c r="C24" s="1">
        <v>30</v>
      </c>
      <c r="D24" s="1">
        <v>11</v>
      </c>
      <c r="E24" s="1">
        <v>4</v>
      </c>
      <c r="F24" s="3">
        <v>0</v>
      </c>
      <c r="G24" s="3">
        <v>0</v>
      </c>
      <c r="H24" s="3">
        <v>0</v>
      </c>
    </row>
    <row r="25" spans="1:8" x14ac:dyDescent="0.25">
      <c r="A25" s="1">
        <v>2011</v>
      </c>
      <c r="B25" s="1">
        <v>10200</v>
      </c>
      <c r="C25" s="1">
        <v>78</v>
      </c>
      <c r="D25" s="1">
        <v>15</v>
      </c>
      <c r="E25" s="1">
        <v>8</v>
      </c>
      <c r="F25" s="1">
        <v>2</v>
      </c>
      <c r="G25" s="3">
        <v>0</v>
      </c>
      <c r="H25" s="1">
        <v>2</v>
      </c>
    </row>
    <row r="26" spans="1:8" x14ac:dyDescent="0.25">
      <c r="A26" s="1">
        <v>2012</v>
      </c>
      <c r="B26" s="1">
        <v>10249</v>
      </c>
      <c r="C26" s="1">
        <v>53</v>
      </c>
      <c r="D26" s="1">
        <v>14</v>
      </c>
      <c r="E26" s="1">
        <v>12</v>
      </c>
      <c r="F26" s="3">
        <v>0</v>
      </c>
      <c r="G26" s="3">
        <v>0</v>
      </c>
      <c r="H26" s="1">
        <v>10</v>
      </c>
    </row>
    <row r="27" spans="1:8" x14ac:dyDescent="0.25">
      <c r="A27" s="1">
        <v>2013</v>
      </c>
      <c r="B27" s="1">
        <v>11179</v>
      </c>
      <c r="C27" s="1">
        <v>48</v>
      </c>
      <c r="D27" s="1">
        <v>14</v>
      </c>
      <c r="E27" s="1">
        <v>9</v>
      </c>
      <c r="F27" s="3">
        <v>0</v>
      </c>
      <c r="G27" s="3">
        <v>0</v>
      </c>
      <c r="H27" s="1">
        <v>4</v>
      </c>
    </row>
    <row r="28" spans="1:8" x14ac:dyDescent="0.25">
      <c r="A28" s="1" t="s">
        <v>1</v>
      </c>
      <c r="B28" s="1">
        <f>SUM(B2:B27)</f>
        <v>493659</v>
      </c>
      <c r="C28" s="1">
        <f t="shared" ref="C28:E28" si="0">SUM(C2:C27)</f>
        <v>1744</v>
      </c>
      <c r="D28" s="1">
        <f t="shared" si="0"/>
        <v>284</v>
      </c>
      <c r="E28" s="1">
        <f t="shared" si="0"/>
        <v>147</v>
      </c>
      <c r="F28" s="1">
        <f>SUM(F2:F27)</f>
        <v>10</v>
      </c>
      <c r="G28" s="1">
        <f>SUM(G2:G27)</f>
        <v>1</v>
      </c>
      <c r="H28" s="1">
        <f>SUM(H2:H27)</f>
        <v>32</v>
      </c>
    </row>
    <row r="29" spans="1:8" x14ac:dyDescent="0.25">
      <c r="A29" s="1" t="s">
        <v>7</v>
      </c>
      <c r="B29" s="1">
        <f>AVERAGE(B2:B27)</f>
        <v>18986.884615384617</v>
      </c>
      <c r="C29" s="1">
        <f t="shared" ref="C29:G29" si="1">AVERAGE(C2:C27)</f>
        <v>67.07692307692308</v>
      </c>
      <c r="D29" s="1">
        <f t="shared" si="1"/>
        <v>10.923076923076923</v>
      </c>
      <c r="E29" s="1">
        <f t="shared" si="1"/>
        <v>5.6538461538461542</v>
      </c>
      <c r="F29" s="1">
        <f t="shared" si="1"/>
        <v>0.38461538461538464</v>
      </c>
      <c r="G29" s="1">
        <f t="shared" si="1"/>
        <v>3.8461538461538464E-2</v>
      </c>
      <c r="H29" s="1">
        <f>AVERAGE(H2:H27)</f>
        <v>1.2307692307692308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opLeftCell="A4" workbookViewId="0">
      <selection activeCell="F12" sqref="F12"/>
    </sheetView>
  </sheetViews>
  <sheetFormatPr defaultRowHeight="15" x14ac:dyDescent="0.25"/>
  <cols>
    <col min="2" max="2" width="9.140625" style="1"/>
    <col min="3" max="3" width="12.5703125" style="1" bestFit="1" customWidth="1"/>
    <col min="4" max="4" width="11.5703125" style="1" bestFit="1" customWidth="1"/>
    <col min="5" max="5" width="24" style="1" bestFit="1" customWidth="1"/>
    <col min="6" max="6" width="26.5703125" style="1" bestFit="1" customWidth="1"/>
    <col min="7" max="7" width="40" style="1" bestFit="1" customWidth="1"/>
    <col min="8" max="8" width="24.7109375" bestFit="1" customWidth="1"/>
    <col min="9" max="9" width="50.42578125" bestFit="1" customWidth="1"/>
  </cols>
  <sheetData>
    <row r="1" spans="1:8" x14ac:dyDescent="0.25">
      <c r="A1" t="s">
        <v>9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</row>
    <row r="2" spans="1:8" x14ac:dyDescent="0.25">
      <c r="A2">
        <v>1988</v>
      </c>
      <c r="B2">
        <v>61793</v>
      </c>
      <c r="C2" s="2">
        <f>(('usa today'!C2)/($B2))*10000</f>
        <v>9.7098376838800515</v>
      </c>
      <c r="D2" s="2">
        <f>(('usa today'!D2)/($B2))*10000</f>
        <v>4.0457657016166877</v>
      </c>
      <c r="E2" s="2">
        <f>(('usa today'!E2)/($B2))*10000</f>
        <v>1.7801369087113426</v>
      </c>
      <c r="F2" s="2">
        <f>(('usa today'!F2)/($B2))*10000</f>
        <v>0</v>
      </c>
      <c r="G2" s="2">
        <f>(('usa today'!G2)/($B2))*10000</f>
        <v>0</v>
      </c>
      <c r="H2" s="2">
        <f>(('usa today'!H2)/($B2))*10000</f>
        <v>0</v>
      </c>
    </row>
    <row r="3" spans="1:8" x14ac:dyDescent="0.25">
      <c r="A3">
        <v>1989</v>
      </c>
      <c r="B3">
        <v>46691</v>
      </c>
      <c r="C3" s="2">
        <f>(('usa today'!C3)/($B3))*10000</f>
        <v>35.981238354286695</v>
      </c>
      <c r="D3" s="2">
        <f>(('usa today'!D3)/($B3))*10000</f>
        <v>5.5685249834015123</v>
      </c>
      <c r="E3" s="2">
        <f>(('usa today'!E3)/($B3))*10000</f>
        <v>1.2850442269388105</v>
      </c>
      <c r="F3" s="2">
        <f>(('usa today'!F3)/($B3))*10000</f>
        <v>0.2141740378231351</v>
      </c>
      <c r="G3" s="2">
        <f>(('usa today'!G3)/($B3))*10000</f>
        <v>0</v>
      </c>
      <c r="H3" s="2">
        <f>(('usa today'!H3)/($B3))*10000</f>
        <v>0</v>
      </c>
    </row>
    <row r="4" spans="1:8" x14ac:dyDescent="0.25">
      <c r="A4">
        <v>1990</v>
      </c>
      <c r="B4">
        <v>45354</v>
      </c>
      <c r="C4" s="2">
        <f>(('usa today'!C4)/($B4))*10000</f>
        <v>28.44291572959386</v>
      </c>
      <c r="D4" s="2">
        <f>(('usa today'!D4)/($B4))*10000</f>
        <v>3.5278035013449753</v>
      </c>
      <c r="E4" s="2">
        <f>(('usa today'!E4)/($B4))*10000</f>
        <v>0.88195087533624383</v>
      </c>
      <c r="F4" s="2">
        <f>(('usa today'!F4)/($B4))*10000</f>
        <v>0</v>
      </c>
      <c r="G4" s="2">
        <f>(('usa today'!G4)/($B4))*10000</f>
        <v>0</v>
      </c>
      <c r="H4" s="2">
        <f>(('usa today'!H4)/($B4))*10000</f>
        <v>0</v>
      </c>
    </row>
    <row r="5" spans="1:8" x14ac:dyDescent="0.25">
      <c r="A5">
        <v>1991</v>
      </c>
      <c r="B5">
        <v>34651</v>
      </c>
      <c r="C5" s="2">
        <f>(('usa today'!C5)/($B5))*10000</f>
        <v>33.476667340047904</v>
      </c>
      <c r="D5" s="2">
        <f>(('usa today'!D5)/($B5))*10000</f>
        <v>4.3288793974199882</v>
      </c>
      <c r="E5" s="2">
        <f>(('usa today'!E5)/($B5))*10000</f>
        <v>0.57718391965599847</v>
      </c>
      <c r="F5" s="2">
        <f>(('usa today'!F5)/($B5))*10000</f>
        <v>0</v>
      </c>
      <c r="G5" s="2">
        <f>(('usa today'!G5)/($B5))*10000</f>
        <v>0</v>
      </c>
      <c r="H5" s="2">
        <f>(('usa today'!H5)/($B5))*10000</f>
        <v>0</v>
      </c>
    </row>
    <row r="6" spans="1:8" x14ac:dyDescent="0.25">
      <c r="A6">
        <v>1992</v>
      </c>
      <c r="B6">
        <v>33889</v>
      </c>
      <c r="C6" s="2">
        <f>(('usa today'!C6)/($B6))*10000</f>
        <v>33.344152969990262</v>
      </c>
      <c r="D6" s="2">
        <f>(('usa today'!D6)/($B6))*10000</f>
        <v>4.4262149960164061</v>
      </c>
      <c r="E6" s="2">
        <f>(('usa today'!E6)/($B6))*10000</f>
        <v>2.6557289976098439</v>
      </c>
      <c r="F6" s="2">
        <f>(('usa today'!F6)/($B6))*10000</f>
        <v>0</v>
      </c>
      <c r="G6" s="2">
        <f>(('usa today'!G6)/($B6))*10000</f>
        <v>0</v>
      </c>
      <c r="H6" s="2">
        <f>(('usa today'!H6)/($B6))*10000</f>
        <v>0.29508099973442714</v>
      </c>
    </row>
    <row r="7" spans="1:8" x14ac:dyDescent="0.25">
      <c r="A7">
        <v>1993</v>
      </c>
      <c r="B7">
        <v>16782</v>
      </c>
      <c r="C7" s="2">
        <f>(('usa today'!C7)/($B7))*10000</f>
        <v>57.204147300679296</v>
      </c>
      <c r="D7" s="2">
        <f>(('usa today'!D7)/($B7))*10000</f>
        <v>7.1505184125849119</v>
      </c>
      <c r="E7" s="2">
        <f>(('usa today'!E7)/($B7))*10000</f>
        <v>0.59587653438207611</v>
      </c>
      <c r="F7" s="2">
        <f>(('usa today'!F7)/($B7))*10000</f>
        <v>0</v>
      </c>
      <c r="G7" s="2">
        <f>(('usa today'!G7)/($B7))*10000</f>
        <v>0</v>
      </c>
      <c r="H7" s="2">
        <f>(('usa today'!H7)/($B7))*10000</f>
        <v>0</v>
      </c>
    </row>
    <row r="8" spans="1:8" x14ac:dyDescent="0.25">
      <c r="A8">
        <v>1994</v>
      </c>
      <c r="B8">
        <v>14848</v>
      </c>
      <c r="C8" s="2">
        <f>(('usa today'!C8)/($B8))*10000</f>
        <v>59.94073275862069</v>
      </c>
      <c r="D8" s="2">
        <f>(('usa today'!D8)/($B8))*10000</f>
        <v>2.0204741379310343</v>
      </c>
      <c r="E8" s="2">
        <f>(('usa today'!E8)/($B8))*10000</f>
        <v>3.3674568965517242</v>
      </c>
      <c r="F8" s="2">
        <f>(('usa today'!F8)/($B8))*10000</f>
        <v>0</v>
      </c>
      <c r="G8" s="2">
        <f>(('usa today'!G8)/($B8))*10000</f>
        <v>0</v>
      </c>
      <c r="H8" s="2">
        <f>(('usa today'!H8)/($B8))*10000</f>
        <v>0</v>
      </c>
    </row>
    <row r="9" spans="1:8" x14ac:dyDescent="0.25">
      <c r="A9">
        <v>1995</v>
      </c>
      <c r="B9">
        <v>14665</v>
      </c>
      <c r="C9" s="2">
        <f>(('usa today'!C9)/($B9))*10000</f>
        <v>41.59563586771224</v>
      </c>
      <c r="D9" s="2">
        <f>(('usa today'!D9)/($B9))*10000</f>
        <v>5.4551653596999659</v>
      </c>
      <c r="E9" s="2">
        <f>(('usa today'!E9)/($B9))*10000</f>
        <v>2.7275826798499829</v>
      </c>
      <c r="F9" s="2">
        <f>(('usa today'!F9)/($B9))*10000</f>
        <v>0</v>
      </c>
      <c r="G9" s="2">
        <f>(('usa today'!G9)/($B9))*10000</f>
        <v>0</v>
      </c>
      <c r="H9" s="2">
        <f>(('usa today'!H9)/($B9))*10000</f>
        <v>0</v>
      </c>
    </row>
    <row r="10" spans="1:8" x14ac:dyDescent="0.25">
      <c r="A10">
        <v>1996</v>
      </c>
      <c r="B10">
        <v>21803</v>
      </c>
      <c r="C10" s="2">
        <f>(('usa today'!C10)/($B10))*10000</f>
        <v>29.353758657065541</v>
      </c>
      <c r="D10" s="2">
        <f>(('usa today'!D10)/($B10))*10000</f>
        <v>5.5038297481997898</v>
      </c>
      <c r="E10" s="2">
        <f>(('usa today'!E10)/($B10))*10000</f>
        <v>4.1278723111498419</v>
      </c>
      <c r="F10" s="2">
        <f>(('usa today'!F10)/($B10))*10000</f>
        <v>0.91730495803329815</v>
      </c>
      <c r="G10" s="2">
        <f>(('usa today'!G10)/($B10))*10000</f>
        <v>0</v>
      </c>
      <c r="H10" s="2">
        <f>(('usa today'!H10)/($B10))*10000</f>
        <v>1.8346099160665963</v>
      </c>
    </row>
    <row r="11" spans="1:8" x14ac:dyDescent="0.25">
      <c r="A11">
        <v>1997</v>
      </c>
      <c r="B11">
        <v>15099</v>
      </c>
      <c r="C11" s="2">
        <f>(('usa today'!C11)/($B11))*10000</f>
        <v>36.426253394264521</v>
      </c>
      <c r="D11" s="2">
        <f>(('usa today'!D11)/($B11))*10000</f>
        <v>5.2983641300748392</v>
      </c>
      <c r="E11" s="2">
        <f>(('usa today'!E11)/($B11))*10000</f>
        <v>2.6491820650374196</v>
      </c>
      <c r="F11" s="2">
        <f>(('usa today'!F11)/($B11))*10000</f>
        <v>0.6622955162593549</v>
      </c>
      <c r="G11" s="2">
        <f>(('usa today'!G11)/($B11))*10000</f>
        <v>0</v>
      </c>
      <c r="H11" s="2">
        <f>(('usa today'!H11)/($B11))*10000</f>
        <v>0</v>
      </c>
    </row>
    <row r="12" spans="1:8" x14ac:dyDescent="0.25">
      <c r="A12">
        <v>1998</v>
      </c>
      <c r="B12">
        <v>14870</v>
      </c>
      <c r="C12" s="2">
        <f>(('usa today'!C12)/($B12))*10000</f>
        <v>41.022192333557491</v>
      </c>
      <c r="D12" s="2">
        <f>(('usa today'!D12)/($B12))*10000</f>
        <v>5.3799596503026228</v>
      </c>
      <c r="E12" s="2">
        <f>(('usa today'!E12)/($B12))*10000</f>
        <v>3.3624747814391394</v>
      </c>
      <c r="F12" s="2">
        <f>(('usa today'!F12)/($B12))*10000</f>
        <v>0</v>
      </c>
      <c r="G12" s="2">
        <f>(('usa today'!G12)/($B12))*10000</f>
        <v>0</v>
      </c>
      <c r="H12" s="2">
        <f>(('usa today'!H12)/($B12))*10000</f>
        <v>0</v>
      </c>
    </row>
    <row r="13" spans="1:8" x14ac:dyDescent="0.25">
      <c r="A13">
        <v>1999</v>
      </c>
      <c r="B13">
        <v>11919</v>
      </c>
      <c r="C13" s="2">
        <f>(('usa today'!C13)/($B13))*10000</f>
        <v>27.686886483765417</v>
      </c>
      <c r="D13" s="2">
        <f>(('usa today'!D13)/($B13))*10000</f>
        <v>6.7119724809128289</v>
      </c>
      <c r="E13" s="2">
        <f>(('usa today'!E13)/($B13))*10000</f>
        <v>2.5169896803423106</v>
      </c>
      <c r="F13" s="2">
        <f>(('usa today'!F13)/($B13))*10000</f>
        <v>0</v>
      </c>
      <c r="G13" s="2">
        <f>(('usa today'!G13)/($B13))*10000</f>
        <v>0</v>
      </c>
      <c r="H13" s="2">
        <f>(('usa today'!H13)/($B13))*10000</f>
        <v>0</v>
      </c>
    </row>
    <row r="14" spans="1:8" x14ac:dyDescent="0.25">
      <c r="A14">
        <v>2000</v>
      </c>
      <c r="B14">
        <v>13532</v>
      </c>
      <c r="C14" s="2">
        <f>(('usa today'!C14)/($B14))*10000</f>
        <v>19.213715637008573</v>
      </c>
      <c r="D14" s="2">
        <f>(('usa today'!D14)/($B14))*10000</f>
        <v>5.1729234407330775</v>
      </c>
      <c r="E14" s="2">
        <f>(('usa today'!E14)/($B14))*10000</f>
        <v>5.1729234407330775</v>
      </c>
      <c r="F14" s="2">
        <f>(('usa today'!F14)/($B14))*10000</f>
        <v>0</v>
      </c>
      <c r="G14" s="2">
        <f>(('usa today'!G14)/($B14))*10000</f>
        <v>0</v>
      </c>
      <c r="H14" s="2">
        <f>(('usa today'!H14)/($B14))*10000</f>
        <v>2.2169671888856044</v>
      </c>
    </row>
    <row r="15" spans="1:8" x14ac:dyDescent="0.25">
      <c r="A15">
        <v>2001</v>
      </c>
      <c r="B15">
        <v>13618</v>
      </c>
      <c r="C15" s="2">
        <f>(('usa today'!C15)/($B15))*10000</f>
        <v>14.686444411807901</v>
      </c>
      <c r="D15" s="2">
        <f>(('usa today'!D15)/($B15))*10000</f>
        <v>2.9372888823615799</v>
      </c>
      <c r="E15" s="2">
        <f>(('usa today'!E15)/($B15))*10000</f>
        <v>2.9372888823615799</v>
      </c>
      <c r="F15" s="2">
        <f>(('usa today'!F15)/($B15))*10000</f>
        <v>0</v>
      </c>
      <c r="G15" s="2">
        <f>(('usa today'!G15)/($B15))*10000</f>
        <v>0</v>
      </c>
      <c r="H15" s="2">
        <f>(('usa today'!H15)/($B15))*10000</f>
        <v>0.73432222059039498</v>
      </c>
    </row>
    <row r="16" spans="1:8" x14ac:dyDescent="0.25">
      <c r="A16">
        <v>2002</v>
      </c>
      <c r="B16">
        <v>12772</v>
      </c>
      <c r="C16" s="2">
        <f>(('usa today'!C16)/($B16))*10000</f>
        <v>29.752583777012216</v>
      </c>
      <c r="D16" s="2">
        <f>(('usa today'!D16)/($B16))*10000</f>
        <v>2.3488881929220171</v>
      </c>
      <c r="E16" s="2">
        <f>(('usa today'!E16)/($B16))*10000</f>
        <v>3.9148136548700281</v>
      </c>
      <c r="F16" s="2">
        <f>(('usa today'!F16)/($B16))*10000</f>
        <v>0.78296273097400571</v>
      </c>
      <c r="G16" s="2">
        <f>(('usa today'!G16)/($B16))*10000</f>
        <v>0</v>
      </c>
      <c r="H16" s="2">
        <f>(('usa today'!H16)/($B16))*10000</f>
        <v>0</v>
      </c>
    </row>
    <row r="17" spans="1:8" x14ac:dyDescent="0.25">
      <c r="A17">
        <v>2003</v>
      </c>
      <c r="B17">
        <v>12508</v>
      </c>
      <c r="C17" s="2">
        <f>(('usa today'!C17)/($B17))*10000</f>
        <v>48.76878797569556</v>
      </c>
      <c r="D17" s="2">
        <f>(('usa today'!D17)/($B17))*10000</f>
        <v>2.3984649824112569</v>
      </c>
      <c r="E17" s="2">
        <f>(('usa today'!E17)/($B17))*10000</f>
        <v>2.3984649824112569</v>
      </c>
      <c r="F17" s="2">
        <f>(('usa today'!F17)/($B17))*10000</f>
        <v>0</v>
      </c>
      <c r="G17" s="2">
        <f>(('usa today'!G17)/($B17))*10000</f>
        <v>0</v>
      </c>
      <c r="H17" s="2">
        <f>(('usa today'!H17)/($B17))*10000</f>
        <v>0.79948832747041898</v>
      </c>
    </row>
    <row r="18" spans="1:8" x14ac:dyDescent="0.25">
      <c r="A18">
        <v>2004</v>
      </c>
      <c r="B18">
        <v>11974</v>
      </c>
      <c r="C18" s="2">
        <f>(('usa today'!C18)/($B18))*10000</f>
        <v>67.646567563053281</v>
      </c>
      <c r="D18" s="2">
        <f>(('usa today'!D18)/($B18))*10000</f>
        <v>8.3514280942041097</v>
      </c>
      <c r="E18" s="2">
        <f>(('usa today'!E18)/($B18))*10000</f>
        <v>1.6702856188408217</v>
      </c>
      <c r="F18" s="2">
        <f>(('usa today'!F18)/($B18))*10000</f>
        <v>0.83514280942041086</v>
      </c>
      <c r="G18" s="2">
        <f>(('usa today'!G18)/($B18))*10000</f>
        <v>0</v>
      </c>
      <c r="H18" s="2">
        <f>(('usa today'!H18)/($B18))*10000</f>
        <v>0</v>
      </c>
    </row>
    <row r="19" spans="1:8" x14ac:dyDescent="0.25">
      <c r="A19">
        <v>2005</v>
      </c>
      <c r="B19">
        <v>11317</v>
      </c>
      <c r="C19" s="2">
        <f>(('usa today'!C19)/($B19))*10000</f>
        <v>82.177255456393027</v>
      </c>
      <c r="D19" s="2">
        <f>(('usa today'!D19)/($B19))*10000</f>
        <v>9.7198904303260587</v>
      </c>
      <c r="E19" s="2">
        <f>(('usa today'!E19)/($B19))*10000</f>
        <v>3.5345056110276576</v>
      </c>
      <c r="F19" s="2">
        <f>(('usa today'!F19)/($B19))*10000</f>
        <v>0</v>
      </c>
      <c r="G19" s="2">
        <f>(('usa today'!G19)/($B19))*10000</f>
        <v>0</v>
      </c>
      <c r="H19" s="2">
        <f>(('usa today'!H19)/($B19))*10000</f>
        <v>0</v>
      </c>
    </row>
    <row r="20" spans="1:8" x14ac:dyDescent="0.25">
      <c r="A20">
        <v>2006</v>
      </c>
      <c r="B20">
        <v>11389</v>
      </c>
      <c r="C20" s="2">
        <f>(('usa today'!C20)/($B20))*10000</f>
        <v>55.316533497234168</v>
      </c>
      <c r="D20" s="2">
        <f>(('usa today'!D20)/($B20))*10000</f>
        <v>8.7804021424181222</v>
      </c>
      <c r="E20" s="2">
        <f>(('usa today'!E20)/($B20))*10000</f>
        <v>3.5121608569672489</v>
      </c>
      <c r="F20" s="2">
        <f>(('usa today'!F20)/($B20))*10000</f>
        <v>0</v>
      </c>
      <c r="G20" s="2">
        <f>(('usa today'!G20)/($B20))*10000</f>
        <v>0</v>
      </c>
      <c r="H20" s="2">
        <f>(('usa today'!H20)/($B20))*10000</f>
        <v>1.7560804284836244</v>
      </c>
    </row>
    <row r="21" spans="1:8" x14ac:dyDescent="0.25">
      <c r="A21">
        <v>2007</v>
      </c>
      <c r="B21">
        <v>11038</v>
      </c>
      <c r="C21" s="2">
        <f>(('usa today'!C21)/($B21))*10000</f>
        <v>42.580177568400075</v>
      </c>
      <c r="D21" s="2">
        <f>(('usa today'!D21)/($B21))*10000</f>
        <v>5.4357673491574561</v>
      </c>
      <c r="E21" s="2">
        <f>(('usa today'!E21)/($B21))*10000</f>
        <v>7.2476897988766078</v>
      </c>
      <c r="F21" s="2">
        <f>(('usa today'!F21)/($B21))*10000</f>
        <v>0.90596122485957598</v>
      </c>
      <c r="G21" s="2">
        <f>(('usa today'!G21)/($B21))*10000</f>
        <v>0</v>
      </c>
      <c r="H21" s="2">
        <f>(('usa today'!H21)/($B21))*10000</f>
        <v>2.717883674578728</v>
      </c>
    </row>
    <row r="22" spans="1:8" x14ac:dyDescent="0.25">
      <c r="A22">
        <v>2008</v>
      </c>
      <c r="B22">
        <v>10971</v>
      </c>
      <c r="C22" s="2">
        <f>(('usa today'!C22)/($B22))*10000</f>
        <v>28.256312095524564</v>
      </c>
      <c r="D22" s="2">
        <f>(('usa today'!D22)/($B22))*10000</f>
        <v>8.2034454470877769</v>
      </c>
      <c r="E22" s="2">
        <f>(('usa today'!E22)/($B22))*10000</f>
        <v>9.114939385653086</v>
      </c>
      <c r="F22" s="2">
        <f>(('usa today'!F22)/($B22))*10000</f>
        <v>0</v>
      </c>
      <c r="G22" s="2">
        <f>(('usa today'!G22)/($B22))*10000</f>
        <v>0.91149393856530847</v>
      </c>
      <c r="H22" s="2">
        <f>(('usa today'!H22)/($B22))*10000</f>
        <v>0</v>
      </c>
    </row>
    <row r="23" spans="1:8" x14ac:dyDescent="0.25">
      <c r="A23">
        <v>2009</v>
      </c>
      <c r="B23">
        <v>10330</v>
      </c>
      <c r="C23" s="2">
        <f>(('usa today'!C23)/($B23))*10000</f>
        <v>29.041626331074543</v>
      </c>
      <c r="D23" s="2">
        <f>(('usa today'!D23)/($B23))*10000</f>
        <v>10.648596321393999</v>
      </c>
      <c r="E23" s="2">
        <f>(('usa today'!E23)/($B23))*10000</f>
        <v>3.8722168441432721</v>
      </c>
      <c r="F23" s="2">
        <f>(('usa today'!F23)/($B23))*10000</f>
        <v>0.96805421103581801</v>
      </c>
      <c r="G23" s="2">
        <f>(('usa today'!G23)/($B23))*10000</f>
        <v>0</v>
      </c>
      <c r="H23" s="2">
        <f>(('usa today'!H23)/($B23))*10000</f>
        <v>0.96805421103581801</v>
      </c>
    </row>
    <row r="24" spans="1:8" x14ac:dyDescent="0.25">
      <c r="A24">
        <v>2010</v>
      </c>
      <c r="B24">
        <v>10218</v>
      </c>
      <c r="C24" s="2">
        <f>(('usa today'!C24)/($B24))*10000</f>
        <v>29.35995302407516</v>
      </c>
      <c r="D24" s="2">
        <f>(('usa today'!D24)/($B24))*10000</f>
        <v>10.765316108827561</v>
      </c>
      <c r="E24" s="2">
        <f>(('usa today'!E24)/($B24))*10000</f>
        <v>3.9146604032100214</v>
      </c>
      <c r="F24" s="2">
        <f>(('usa today'!F24)/($B24))*10000</f>
        <v>0</v>
      </c>
      <c r="G24" s="2">
        <f>(('usa today'!G24)/($B24))*10000</f>
        <v>0</v>
      </c>
      <c r="H24" s="2">
        <f>(('usa today'!H24)/($B24))*10000</f>
        <v>0</v>
      </c>
    </row>
    <row r="25" spans="1:8" x14ac:dyDescent="0.25">
      <c r="A25">
        <v>2011</v>
      </c>
      <c r="B25">
        <v>10200</v>
      </c>
      <c r="C25" s="2">
        <f>(('usa today'!C25)/($B25))*10000</f>
        <v>76.470588235294116</v>
      </c>
      <c r="D25" s="2">
        <f>(('usa today'!D25)/($B25))*10000</f>
        <v>14.705882352941176</v>
      </c>
      <c r="E25" s="2">
        <f>(('usa today'!E25)/($B25))*10000</f>
        <v>7.8431372549019605</v>
      </c>
      <c r="F25" s="2">
        <f>(('usa today'!F25)/($B25))*10000</f>
        <v>1.9607843137254901</v>
      </c>
      <c r="G25" s="2">
        <f>(('usa today'!G25)/($B25))*10000</f>
        <v>0</v>
      </c>
      <c r="H25" s="2">
        <f>(('usa today'!H25)/($B25))*10000</f>
        <v>1.9607843137254901</v>
      </c>
    </row>
    <row r="26" spans="1:8" x14ac:dyDescent="0.25">
      <c r="A26">
        <v>2012</v>
      </c>
      <c r="B26">
        <v>10249</v>
      </c>
      <c r="C26" s="2">
        <f>(('usa today'!C26)/($B26))*10000</f>
        <v>51.712362181676262</v>
      </c>
      <c r="D26" s="2">
        <f>(('usa today'!D26)/($B26))*10000</f>
        <v>13.659869255537124</v>
      </c>
      <c r="E26" s="2">
        <f>(('usa today'!E26)/($B26))*10000</f>
        <v>11.708459361888965</v>
      </c>
      <c r="F26" s="2">
        <f>(('usa today'!F26)/($B26))*10000</f>
        <v>0</v>
      </c>
      <c r="G26" s="2">
        <f>(('usa today'!G26)/($B26))*10000</f>
        <v>0</v>
      </c>
      <c r="H26" s="2">
        <f>(('usa today'!H26)/($B26))*10000</f>
        <v>9.7570494682408047</v>
      </c>
    </row>
    <row r="27" spans="1:8" x14ac:dyDescent="0.25">
      <c r="A27">
        <v>2013</v>
      </c>
      <c r="B27">
        <v>11179</v>
      </c>
      <c r="C27" s="2">
        <f>(('usa today'!C27)/($B27))*10000</f>
        <v>42.937650952679128</v>
      </c>
      <c r="D27" s="2">
        <f>(('usa today'!D27)/($B27))*10000</f>
        <v>12.523481527864746</v>
      </c>
      <c r="E27" s="2">
        <f>(('usa today'!E27)/($B27))*10000</f>
        <v>8.050809553627337</v>
      </c>
      <c r="F27" s="2">
        <f>(('usa today'!F27)/($B27))*10000</f>
        <v>0</v>
      </c>
      <c r="G27" s="2">
        <f>(('usa today'!G27)/($B27))*10000</f>
        <v>0</v>
      </c>
      <c r="H27" s="2">
        <f>(('usa today'!H27)/($B27))*10000</f>
        <v>3.5781375793899279</v>
      </c>
    </row>
    <row r="28" spans="1:8" x14ac:dyDescent="0.25">
      <c r="A28" t="s">
        <v>1</v>
      </c>
      <c r="B28" s="1">
        <f>SUM(B2:B27)</f>
        <v>493659</v>
      </c>
      <c r="C28" s="2">
        <f>(('usa today'!C28)/($B28))*10000</f>
        <v>35.328030077442122</v>
      </c>
      <c r="D28" s="2">
        <f>(('usa today'!D28)/($B28))*10000</f>
        <v>5.752959026372455</v>
      </c>
      <c r="E28" s="2">
        <f>(('usa today'!E28)/($B28))*10000</f>
        <v>2.9777640030871515</v>
      </c>
      <c r="F28" s="2">
        <f>(('usa today'!F28)/($B28))*10000</f>
        <v>0.20256897980184702</v>
      </c>
      <c r="G28" s="2">
        <f>(('usa today'!G28)/($B28))*10000</f>
        <v>2.0256897980184704E-2</v>
      </c>
      <c r="H28" s="2">
        <f>(('usa today'!H28)/($B28))*10000</f>
        <v>0.64822073536591052</v>
      </c>
    </row>
    <row r="29" spans="1:8" x14ac:dyDescent="0.25">
      <c r="A29" t="s">
        <v>7</v>
      </c>
      <c r="B29" s="1">
        <f>AVERAGE(B2:B27)</f>
        <v>18986.884615384617</v>
      </c>
      <c r="C29" s="2">
        <f t="shared" ref="C29:H29" si="0">AVERAGE(C2:C27)</f>
        <v>40.465576060784322</v>
      </c>
      <c r="D29" s="2">
        <f t="shared" si="0"/>
        <v>6.733427577988139</v>
      </c>
      <c r="E29" s="2">
        <f t="shared" si="0"/>
        <v>3.9007629048660633</v>
      </c>
      <c r="F29" s="2">
        <f t="shared" si="0"/>
        <v>0.27871845392811878</v>
      </c>
      <c r="G29" s="2">
        <f t="shared" si="0"/>
        <v>3.5057459175588786E-2</v>
      </c>
      <c r="H29" s="2">
        <f t="shared" si="0"/>
        <v>1.0237868587769936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F6" sqref="F6"/>
    </sheetView>
  </sheetViews>
  <sheetFormatPr defaultRowHeight="15" x14ac:dyDescent="0.25"/>
  <cols>
    <col min="1" max="1" width="9.140625" style="1"/>
    <col min="2" max="2" width="9.5703125" style="1" bestFit="1" customWidth="1"/>
    <col min="3" max="3" width="12.42578125" style="1" bestFit="1" customWidth="1"/>
    <col min="4" max="4" width="10.140625" style="1" bestFit="1" customWidth="1"/>
    <col min="5" max="5" width="24" style="1" bestFit="1" customWidth="1"/>
    <col min="6" max="6" width="26.5703125" style="1" bestFit="1" customWidth="1"/>
    <col min="7" max="7" width="40" style="1" bestFit="1" customWidth="1"/>
    <col min="8" max="8" width="24.7109375" style="1" bestFit="1" customWidth="1"/>
    <col min="9" max="9" width="50.42578125" bestFit="1" customWidth="1"/>
  </cols>
  <sheetData>
    <row r="1" spans="1:8" x14ac:dyDescent="0.25">
      <c r="A1" s="1" t="s">
        <v>9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</row>
    <row r="2" spans="1:8" x14ac:dyDescent="0.25">
      <c r="A2" s="1">
        <v>1988</v>
      </c>
      <c r="B2" s="2">
        <v>70131</v>
      </c>
      <c r="C2" s="2">
        <v>208</v>
      </c>
      <c r="D2" s="2">
        <v>75</v>
      </c>
      <c r="E2" s="2">
        <v>19</v>
      </c>
      <c r="F2" s="2">
        <v>1</v>
      </c>
      <c r="G2" s="2">
        <v>0</v>
      </c>
      <c r="H2" s="2">
        <v>2</v>
      </c>
    </row>
    <row r="3" spans="1:8" x14ac:dyDescent="0.25">
      <c r="A3" s="1">
        <v>1989</v>
      </c>
      <c r="B3" s="2">
        <v>67829</v>
      </c>
      <c r="C3" s="2">
        <v>452</v>
      </c>
      <c r="D3" s="2">
        <v>59</v>
      </c>
      <c r="E3" s="2">
        <v>14</v>
      </c>
      <c r="F3" s="2">
        <v>0</v>
      </c>
      <c r="G3" s="2">
        <v>0</v>
      </c>
      <c r="H3" s="2">
        <v>1</v>
      </c>
    </row>
    <row r="4" spans="1:8" x14ac:dyDescent="0.25">
      <c r="A4" s="1">
        <v>1990</v>
      </c>
      <c r="B4" s="2">
        <v>42248</v>
      </c>
      <c r="C4" s="2">
        <v>345</v>
      </c>
      <c r="D4" s="2">
        <v>56</v>
      </c>
      <c r="E4" s="2">
        <v>10</v>
      </c>
      <c r="F4" s="2">
        <v>1</v>
      </c>
      <c r="G4" s="2">
        <v>0</v>
      </c>
      <c r="H4" s="2">
        <v>2</v>
      </c>
    </row>
    <row r="5" spans="1:8" x14ac:dyDescent="0.25">
      <c r="A5" s="1">
        <v>1991</v>
      </c>
      <c r="B5" s="2">
        <v>39856</v>
      </c>
      <c r="C5" s="2">
        <v>275</v>
      </c>
      <c r="D5" s="2">
        <v>54</v>
      </c>
      <c r="E5" s="2">
        <v>7</v>
      </c>
      <c r="F5" s="2">
        <v>1</v>
      </c>
      <c r="G5" s="2">
        <v>0</v>
      </c>
      <c r="H5" s="2">
        <v>0</v>
      </c>
    </row>
    <row r="6" spans="1:8" x14ac:dyDescent="0.25">
      <c r="A6" s="1">
        <v>1992</v>
      </c>
      <c r="B6" s="2">
        <v>37778</v>
      </c>
      <c r="C6" s="2">
        <v>221</v>
      </c>
      <c r="D6" s="2">
        <v>40</v>
      </c>
      <c r="E6" s="2">
        <v>13</v>
      </c>
      <c r="F6" s="2">
        <v>0</v>
      </c>
      <c r="G6" s="2">
        <v>1</v>
      </c>
      <c r="H6" s="2">
        <v>0</v>
      </c>
    </row>
    <row r="7" spans="1:8" x14ac:dyDescent="0.25">
      <c r="A7" s="1">
        <v>1993</v>
      </c>
      <c r="B7" s="2">
        <v>37677</v>
      </c>
      <c r="C7" s="2">
        <v>246</v>
      </c>
      <c r="D7" s="2">
        <v>45</v>
      </c>
      <c r="E7" s="2">
        <v>8</v>
      </c>
      <c r="F7" s="2">
        <v>1</v>
      </c>
      <c r="G7" s="2">
        <v>1</v>
      </c>
      <c r="H7" s="2">
        <v>0</v>
      </c>
    </row>
    <row r="8" spans="1:8" x14ac:dyDescent="0.25">
      <c r="A8" s="1">
        <v>1994</v>
      </c>
      <c r="B8" s="2">
        <v>39844</v>
      </c>
      <c r="C8" s="2">
        <v>188</v>
      </c>
      <c r="D8" s="2">
        <v>45</v>
      </c>
      <c r="E8" s="2">
        <v>12</v>
      </c>
      <c r="F8" s="2">
        <v>0</v>
      </c>
      <c r="G8" s="2">
        <v>0</v>
      </c>
      <c r="H8" s="2">
        <v>0</v>
      </c>
    </row>
    <row r="9" spans="1:8" x14ac:dyDescent="0.25">
      <c r="A9" s="1">
        <v>1995</v>
      </c>
      <c r="B9" s="2">
        <v>53293</v>
      </c>
      <c r="C9" s="2">
        <v>197</v>
      </c>
      <c r="D9" s="2">
        <v>64</v>
      </c>
      <c r="E9" s="2">
        <v>24</v>
      </c>
      <c r="F9" s="2">
        <v>1</v>
      </c>
      <c r="G9" s="2">
        <v>2</v>
      </c>
      <c r="H9" s="2">
        <v>3</v>
      </c>
    </row>
    <row r="10" spans="1:8" x14ac:dyDescent="0.25">
      <c r="A10" s="1">
        <v>1996</v>
      </c>
      <c r="B10" s="2">
        <v>79002</v>
      </c>
      <c r="C10" s="2">
        <v>303</v>
      </c>
      <c r="D10" s="2">
        <v>73</v>
      </c>
      <c r="E10" s="2">
        <v>28</v>
      </c>
      <c r="F10" s="2">
        <v>2</v>
      </c>
      <c r="G10" s="2">
        <v>0</v>
      </c>
      <c r="H10" s="2">
        <v>2</v>
      </c>
    </row>
    <row r="11" spans="1:8" x14ac:dyDescent="0.25">
      <c r="A11" s="1">
        <v>1997</v>
      </c>
      <c r="B11" s="2">
        <v>84995</v>
      </c>
      <c r="C11" s="2">
        <v>275</v>
      </c>
      <c r="D11" s="2">
        <v>76</v>
      </c>
      <c r="E11" s="2">
        <v>26</v>
      </c>
      <c r="F11" s="2">
        <v>0</v>
      </c>
      <c r="G11" s="2">
        <v>0</v>
      </c>
      <c r="H11" s="2">
        <v>0</v>
      </c>
    </row>
    <row r="12" spans="1:8" x14ac:dyDescent="0.25">
      <c r="A12" s="1">
        <v>1998</v>
      </c>
      <c r="B12" s="2">
        <v>87199</v>
      </c>
      <c r="C12" s="2">
        <v>297</v>
      </c>
      <c r="D12" s="2">
        <v>77</v>
      </c>
      <c r="E12" s="2">
        <v>17</v>
      </c>
      <c r="F12" s="2">
        <v>3</v>
      </c>
      <c r="G12" s="2">
        <v>2</v>
      </c>
      <c r="H12" s="2">
        <v>3</v>
      </c>
    </row>
    <row r="13" spans="1:8" x14ac:dyDescent="0.25">
      <c r="A13" s="1">
        <v>1999</v>
      </c>
      <c r="B13" s="2">
        <v>89005</v>
      </c>
      <c r="C13" s="2">
        <v>312</v>
      </c>
      <c r="D13" s="2">
        <v>90</v>
      </c>
      <c r="E13" s="2">
        <v>24</v>
      </c>
      <c r="F13" s="2">
        <v>1</v>
      </c>
      <c r="G13" s="2">
        <v>0</v>
      </c>
      <c r="H13" s="2">
        <v>1</v>
      </c>
    </row>
    <row r="14" spans="1:8" x14ac:dyDescent="0.25">
      <c r="A14" s="1">
        <v>2000</v>
      </c>
      <c r="B14" s="2">
        <v>87147</v>
      </c>
      <c r="C14" s="2">
        <v>245</v>
      </c>
      <c r="D14" s="2">
        <v>92</v>
      </c>
      <c r="E14" s="2">
        <v>27</v>
      </c>
      <c r="F14" s="2">
        <v>1</v>
      </c>
      <c r="G14" s="2">
        <v>0</v>
      </c>
      <c r="H14" s="2">
        <v>1</v>
      </c>
    </row>
    <row r="15" spans="1:8" x14ac:dyDescent="0.25">
      <c r="A15" s="1">
        <v>2001</v>
      </c>
      <c r="B15" s="2">
        <v>93052</v>
      </c>
      <c r="C15" s="2">
        <v>197</v>
      </c>
      <c r="D15" s="2">
        <v>88</v>
      </c>
      <c r="E15" s="2">
        <v>26</v>
      </c>
      <c r="F15" s="2">
        <v>0</v>
      </c>
      <c r="G15" s="2">
        <v>0</v>
      </c>
      <c r="H15" s="2">
        <v>1</v>
      </c>
    </row>
    <row r="16" spans="1:8" x14ac:dyDescent="0.25">
      <c r="A16" s="1">
        <v>2002</v>
      </c>
      <c r="B16" s="2">
        <v>92491</v>
      </c>
      <c r="C16" s="2">
        <v>214</v>
      </c>
      <c r="D16" s="2">
        <v>93</v>
      </c>
      <c r="E16" s="2">
        <v>14</v>
      </c>
      <c r="F16" s="2">
        <v>2</v>
      </c>
      <c r="G16" s="2">
        <v>0</v>
      </c>
      <c r="H16" s="2">
        <v>0</v>
      </c>
    </row>
    <row r="17" spans="1:8" x14ac:dyDescent="0.25">
      <c r="A17" s="1">
        <v>2003</v>
      </c>
      <c r="B17" s="2">
        <v>103965</v>
      </c>
      <c r="C17" s="2">
        <v>265</v>
      </c>
      <c r="D17" s="2">
        <v>113</v>
      </c>
      <c r="E17" s="2">
        <v>31</v>
      </c>
      <c r="F17" s="2">
        <v>1</v>
      </c>
      <c r="G17" s="2">
        <v>0</v>
      </c>
      <c r="H17" s="2">
        <v>1</v>
      </c>
    </row>
    <row r="18" spans="1:8" x14ac:dyDescent="0.25">
      <c r="A18" s="1">
        <v>2004</v>
      </c>
      <c r="B18" s="2">
        <v>101078</v>
      </c>
      <c r="C18" s="2">
        <v>316</v>
      </c>
      <c r="D18" s="2">
        <v>141</v>
      </c>
      <c r="E18" s="2">
        <v>21</v>
      </c>
      <c r="F18" s="2">
        <v>3</v>
      </c>
      <c r="G18" s="2">
        <v>0</v>
      </c>
      <c r="H18" s="2">
        <v>1</v>
      </c>
    </row>
    <row r="19" spans="1:8" x14ac:dyDescent="0.25">
      <c r="A19" s="1">
        <v>2005</v>
      </c>
      <c r="B19" s="2">
        <v>108774</v>
      </c>
      <c r="C19" s="2">
        <v>307</v>
      </c>
      <c r="D19" s="2">
        <v>133</v>
      </c>
      <c r="E19" s="2">
        <v>32</v>
      </c>
      <c r="F19" s="2">
        <v>3</v>
      </c>
      <c r="G19" s="2">
        <v>2</v>
      </c>
      <c r="H19" s="2">
        <v>3</v>
      </c>
    </row>
    <row r="20" spans="1:8" x14ac:dyDescent="0.25">
      <c r="A20" s="1">
        <v>2006</v>
      </c>
      <c r="B20" s="2">
        <v>107859</v>
      </c>
      <c r="C20" s="2">
        <v>261</v>
      </c>
      <c r="D20" s="2">
        <v>131</v>
      </c>
      <c r="E20" s="2">
        <v>45</v>
      </c>
      <c r="F20" s="2">
        <v>1</v>
      </c>
      <c r="G20" s="2">
        <v>0</v>
      </c>
      <c r="H20" s="2">
        <v>4</v>
      </c>
    </row>
    <row r="21" spans="1:8" x14ac:dyDescent="0.25">
      <c r="A21" s="1">
        <v>2007</v>
      </c>
      <c r="B21" s="2">
        <v>95209</v>
      </c>
      <c r="C21" s="2">
        <v>257</v>
      </c>
      <c r="D21" s="2">
        <v>149</v>
      </c>
      <c r="E21" s="2">
        <v>34</v>
      </c>
      <c r="F21" s="2">
        <v>2</v>
      </c>
      <c r="G21" s="2">
        <v>2</v>
      </c>
      <c r="H21" s="2">
        <v>4</v>
      </c>
    </row>
    <row r="22" spans="1:8" x14ac:dyDescent="0.25">
      <c r="A22" s="1">
        <v>2008</v>
      </c>
      <c r="B22" s="2">
        <v>96665</v>
      </c>
      <c r="C22" s="2">
        <v>286</v>
      </c>
      <c r="D22" s="2">
        <v>146</v>
      </c>
      <c r="E22" s="2">
        <v>35</v>
      </c>
      <c r="F22" s="2">
        <v>1</v>
      </c>
      <c r="G22" s="2">
        <v>1</v>
      </c>
      <c r="H22" s="2">
        <v>2</v>
      </c>
    </row>
    <row r="23" spans="1:8" x14ac:dyDescent="0.25">
      <c r="A23" s="1">
        <v>2009</v>
      </c>
      <c r="B23" s="2">
        <v>143162</v>
      </c>
      <c r="C23" s="2">
        <v>544</v>
      </c>
      <c r="D23" s="2">
        <v>262</v>
      </c>
      <c r="E23" s="2">
        <v>52</v>
      </c>
      <c r="F23" s="2">
        <v>2</v>
      </c>
      <c r="G23" s="2">
        <v>0</v>
      </c>
      <c r="H23" s="2">
        <v>3</v>
      </c>
    </row>
    <row r="24" spans="1:8" x14ac:dyDescent="0.25">
      <c r="A24" s="1">
        <v>2010</v>
      </c>
      <c r="B24" s="2">
        <v>146496</v>
      </c>
      <c r="C24" s="2">
        <v>455</v>
      </c>
      <c r="D24" s="2">
        <v>290</v>
      </c>
      <c r="E24" s="2">
        <v>58</v>
      </c>
      <c r="F24" s="2">
        <v>2</v>
      </c>
      <c r="G24" s="2">
        <v>2</v>
      </c>
      <c r="H24" s="2">
        <v>4</v>
      </c>
    </row>
    <row r="25" spans="1:8" x14ac:dyDescent="0.25">
      <c r="A25" s="1">
        <v>2011</v>
      </c>
      <c r="B25" s="2">
        <v>213384</v>
      </c>
      <c r="C25" s="2">
        <v>1066</v>
      </c>
      <c r="D25" s="2">
        <v>249</v>
      </c>
      <c r="E25" s="2">
        <v>114</v>
      </c>
      <c r="F25" s="2">
        <v>11</v>
      </c>
      <c r="G25" s="2">
        <v>0</v>
      </c>
      <c r="H25" s="2">
        <v>12</v>
      </c>
    </row>
    <row r="26" spans="1:8" x14ac:dyDescent="0.25">
      <c r="A26" s="1">
        <v>2012</v>
      </c>
      <c r="B26" s="2">
        <v>217962</v>
      </c>
      <c r="C26" s="2">
        <v>923</v>
      </c>
      <c r="D26" s="2">
        <v>287</v>
      </c>
      <c r="E26" s="2">
        <v>167</v>
      </c>
      <c r="F26" s="2">
        <v>2</v>
      </c>
      <c r="G26" s="2">
        <v>5</v>
      </c>
      <c r="H26" s="2">
        <v>19</v>
      </c>
    </row>
    <row r="27" spans="1:8" x14ac:dyDescent="0.25">
      <c r="A27" s="1">
        <v>2013</v>
      </c>
      <c r="B27" s="2">
        <v>217851</v>
      </c>
      <c r="C27" s="2">
        <v>529</v>
      </c>
      <c r="D27" s="2">
        <v>333</v>
      </c>
      <c r="E27" s="2">
        <v>104</v>
      </c>
      <c r="F27" s="2">
        <v>5</v>
      </c>
      <c r="G27" s="2">
        <v>3</v>
      </c>
      <c r="H27" s="2">
        <v>5</v>
      </c>
    </row>
    <row r="28" spans="1:8" x14ac:dyDescent="0.25">
      <c r="A28" s="1" t="s">
        <v>1</v>
      </c>
      <c r="B28" s="1">
        <f>SUM(B2:B27)</f>
        <v>2553952</v>
      </c>
      <c r="C28" s="1">
        <f t="shared" ref="C28:E28" si="0">SUM(C2:C27)</f>
        <v>9184</v>
      </c>
      <c r="D28" s="1">
        <f t="shared" si="0"/>
        <v>3261</v>
      </c>
      <c r="E28" s="1">
        <f t="shared" si="0"/>
        <v>962</v>
      </c>
      <c r="F28" s="1">
        <f>SUM(F2:F27)</f>
        <v>47</v>
      </c>
      <c r="G28" s="1">
        <f>SUM(G2:G27)</f>
        <v>21</v>
      </c>
      <c r="H28" s="1">
        <f>SUM(H2:H27)</f>
        <v>74</v>
      </c>
    </row>
    <row r="29" spans="1:8" x14ac:dyDescent="0.25">
      <c r="A29" s="1" t="s">
        <v>7</v>
      </c>
      <c r="B29" s="1">
        <f>AVERAGE(B2:B27)</f>
        <v>98228.923076923078</v>
      </c>
      <c r="C29" s="1">
        <f t="shared" ref="C29:E29" si="1">AVERAGE(C2:C27)</f>
        <v>353.23076923076923</v>
      </c>
      <c r="D29" s="1">
        <f t="shared" si="1"/>
        <v>125.42307692307692</v>
      </c>
      <c r="E29" s="1">
        <f t="shared" si="1"/>
        <v>37</v>
      </c>
      <c r="F29" s="1">
        <f>AVERAGE(F2:F27)</f>
        <v>1.8076923076923077</v>
      </c>
      <c r="G29" s="1">
        <f>AVERAGE(G2:G27)</f>
        <v>0.80769230769230771</v>
      </c>
      <c r="H29" s="1">
        <f>AVERAGE(H2:H27)</f>
        <v>2.8461538461538463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G12" sqref="G12"/>
    </sheetView>
  </sheetViews>
  <sheetFormatPr defaultRowHeight="15" x14ac:dyDescent="0.25"/>
  <cols>
    <col min="2" max="2" width="14.7109375" style="1" bestFit="1" customWidth="1"/>
    <col min="3" max="3" width="13" style="1" bestFit="1" customWidth="1"/>
    <col min="4" max="4" width="12" style="1" bestFit="1" customWidth="1"/>
    <col min="5" max="5" width="24.42578125" style="1" bestFit="1" customWidth="1"/>
    <col min="6" max="6" width="27" style="1" bestFit="1" customWidth="1"/>
    <col min="7" max="7" width="40.42578125" style="1" bestFit="1" customWidth="1"/>
    <col min="8" max="8" width="25.140625" bestFit="1" customWidth="1"/>
    <col min="9" max="9" width="50.42578125" bestFit="1" customWidth="1"/>
  </cols>
  <sheetData>
    <row r="1" spans="1:8" x14ac:dyDescent="0.25">
      <c r="A1" t="s">
        <v>9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</row>
    <row r="2" spans="1:8" x14ac:dyDescent="0.25">
      <c r="A2">
        <v>1988</v>
      </c>
      <c r="B2" s="4">
        <v>70131</v>
      </c>
      <c r="C2" s="2">
        <f>(('the times'!C2)/($B2))*10000</f>
        <v>29.658781423336325</v>
      </c>
      <c r="D2" s="2">
        <f>(('the times'!D2)/($B2))*10000</f>
        <v>10.694272147837619</v>
      </c>
      <c r="E2" s="2">
        <f>(('the times'!E2)/($B2))*10000</f>
        <v>2.7092156107855301</v>
      </c>
      <c r="F2" s="2">
        <f>(('the times'!F2)/($B2))*10000</f>
        <v>0.14259029530450157</v>
      </c>
      <c r="G2" s="2">
        <f>(('the times'!G2)/($B2))*10000</f>
        <v>0</v>
      </c>
      <c r="H2" s="2">
        <f>(('the times'!H2)/($B2))*10000</f>
        <v>0.28518059060900314</v>
      </c>
    </row>
    <row r="3" spans="1:8" x14ac:dyDescent="0.25">
      <c r="A3">
        <v>1989</v>
      </c>
      <c r="B3" s="4">
        <v>67829</v>
      </c>
      <c r="C3" s="2">
        <f>(('the times'!C3)/($B3))*10000</f>
        <v>66.638163617331813</v>
      </c>
      <c r="D3" s="2">
        <f>(('the times'!D3)/($B3))*10000</f>
        <v>8.6983443659791533</v>
      </c>
      <c r="E3" s="2">
        <f>(('the times'!E3)/($B3))*10000</f>
        <v>2.0640139173509855</v>
      </c>
      <c r="F3" s="2">
        <f>(('the times'!F3)/($B3))*10000</f>
        <v>0</v>
      </c>
      <c r="G3" s="2">
        <f>(('the times'!G3)/($B3))*10000</f>
        <v>0</v>
      </c>
      <c r="H3" s="2">
        <f>(('the times'!H3)/($B3))*10000</f>
        <v>0.14742956552507039</v>
      </c>
    </row>
    <row r="4" spans="1:8" x14ac:dyDescent="0.25">
      <c r="A4">
        <v>1990</v>
      </c>
      <c r="B4" s="4">
        <v>42248</v>
      </c>
      <c r="C4" s="2">
        <f>(('the times'!C4)/($B4))*10000</f>
        <v>81.660670327589472</v>
      </c>
      <c r="D4" s="2">
        <f>(('the times'!D4)/($B4))*10000</f>
        <v>13.255065328536261</v>
      </c>
      <c r="E4" s="2">
        <f>(('the times'!E4)/($B4))*10000</f>
        <v>2.3669759515243327</v>
      </c>
      <c r="F4" s="2">
        <f>(('the times'!F4)/($B4))*10000</f>
        <v>0.23669759515243324</v>
      </c>
      <c r="G4" s="2">
        <f>(('the times'!G4)/($B4))*10000</f>
        <v>0</v>
      </c>
      <c r="H4" s="2">
        <f>(('the times'!H4)/($B4))*10000</f>
        <v>0.47339519030486649</v>
      </c>
    </row>
    <row r="5" spans="1:8" x14ac:dyDescent="0.25">
      <c r="A5">
        <v>1991</v>
      </c>
      <c r="B5" s="4">
        <v>39856</v>
      </c>
      <c r="C5" s="2">
        <f>(('the times'!C5)/($B5))*10000</f>
        <v>68.99839421918908</v>
      </c>
      <c r="D5" s="2">
        <f>(('the times'!D5)/($B5))*10000</f>
        <v>13.548775592131673</v>
      </c>
      <c r="E5" s="2">
        <f>(('the times'!E5)/($B5))*10000</f>
        <v>1.7563227619429949</v>
      </c>
      <c r="F5" s="2">
        <f>(('the times'!F5)/($B5))*10000</f>
        <v>0.25090325170614214</v>
      </c>
      <c r="G5" s="2">
        <f>(('the times'!G5)/($B5))*10000</f>
        <v>0</v>
      </c>
      <c r="H5" s="2">
        <f>(('the times'!H5)/($B5))*10000</f>
        <v>0</v>
      </c>
    </row>
    <row r="6" spans="1:8" x14ac:dyDescent="0.25">
      <c r="A6">
        <v>1992</v>
      </c>
      <c r="B6" s="4">
        <v>37778</v>
      </c>
      <c r="C6" s="2">
        <f>(('the times'!C6)/($B6))*10000</f>
        <v>58.499655884377148</v>
      </c>
      <c r="D6" s="2">
        <f>(('the times'!D6)/($B6))*10000</f>
        <v>10.588173010746996</v>
      </c>
      <c r="E6" s="2">
        <f>(('the times'!E6)/($B6))*10000</f>
        <v>3.4411562284927735</v>
      </c>
      <c r="F6" s="2">
        <f>(('the times'!F6)/($B6))*10000</f>
        <v>0</v>
      </c>
      <c r="G6" s="2">
        <f>(('the times'!G6)/($B6))*10000</f>
        <v>0.26470432526867488</v>
      </c>
      <c r="H6" s="2">
        <f>(('the times'!H6)/($B6))*10000</f>
        <v>0</v>
      </c>
    </row>
    <row r="7" spans="1:8" x14ac:dyDescent="0.25">
      <c r="A7">
        <v>1993</v>
      </c>
      <c r="B7" s="4">
        <v>37677</v>
      </c>
      <c r="C7" s="2">
        <f>(('the times'!C7)/($B7))*10000</f>
        <v>65.291822597340555</v>
      </c>
      <c r="D7" s="2">
        <f>(('the times'!D7)/($B7))*10000</f>
        <v>11.943626084879369</v>
      </c>
      <c r="E7" s="2">
        <f>(('the times'!E7)/($B7))*10000</f>
        <v>2.1233113039785545</v>
      </c>
      <c r="F7" s="2">
        <f>(('the times'!F7)/($B7))*10000</f>
        <v>0.26541391299731931</v>
      </c>
      <c r="G7" s="2">
        <f>(('the times'!G7)/($B7))*10000</f>
        <v>0.26541391299731931</v>
      </c>
      <c r="H7" s="2">
        <f>(('the times'!H7)/($B7))*10000</f>
        <v>0</v>
      </c>
    </row>
    <row r="8" spans="1:8" x14ac:dyDescent="0.25">
      <c r="A8">
        <v>1994</v>
      </c>
      <c r="B8" s="4">
        <v>39844</v>
      </c>
      <c r="C8" s="2">
        <f>(('the times'!C8)/($B8))*10000</f>
        <v>47.184017668908744</v>
      </c>
      <c r="D8" s="2">
        <f>(('the times'!D8)/($B8))*10000</f>
        <v>11.294046782451561</v>
      </c>
      <c r="E8" s="2">
        <f>(('the times'!E8)/($B8))*10000</f>
        <v>3.0117458086537496</v>
      </c>
      <c r="F8" s="2">
        <f>(('the times'!F8)/($B8))*10000</f>
        <v>0</v>
      </c>
      <c r="G8" s="2">
        <f>(('the times'!G8)/($B8))*10000</f>
        <v>0</v>
      </c>
      <c r="H8" s="2">
        <f>(('the times'!H8)/($B8))*10000</f>
        <v>0</v>
      </c>
    </row>
    <row r="9" spans="1:8" x14ac:dyDescent="0.25">
      <c r="A9">
        <v>1995</v>
      </c>
      <c r="B9" s="4">
        <v>53293</v>
      </c>
      <c r="C9" s="2">
        <f>(('the times'!C9)/($B9))*10000</f>
        <v>36.965455125438616</v>
      </c>
      <c r="D9" s="2">
        <f>(('the times'!D9)/($B9))*10000</f>
        <v>12.009081868162797</v>
      </c>
      <c r="E9" s="2">
        <f>(('the times'!E9)/($B9))*10000</f>
        <v>4.5034057005610491</v>
      </c>
      <c r="F9" s="2">
        <f>(('the times'!F9)/($B9))*10000</f>
        <v>0.1876419041900437</v>
      </c>
      <c r="G9" s="2">
        <f>(('the times'!G9)/($B9))*10000</f>
        <v>0.3752838083800874</v>
      </c>
      <c r="H9" s="2">
        <f>(('the times'!H9)/($B9))*10000</f>
        <v>0.56292571257013113</v>
      </c>
    </row>
    <row r="10" spans="1:8" x14ac:dyDescent="0.25">
      <c r="A10">
        <v>1996</v>
      </c>
      <c r="B10" s="4">
        <v>79002</v>
      </c>
      <c r="C10" s="2">
        <f>(('the times'!C10)/($B10))*10000</f>
        <v>38.353459406090984</v>
      </c>
      <c r="D10" s="2">
        <f>(('the times'!D10)/($B10))*10000</f>
        <v>9.240272398167134</v>
      </c>
      <c r="E10" s="2">
        <f>(('the times'!E10)/($B10))*10000</f>
        <v>3.5442140705298599</v>
      </c>
      <c r="F10" s="2">
        <f>(('the times'!F10)/($B10))*10000</f>
        <v>0.25315814789499003</v>
      </c>
      <c r="G10" s="2">
        <f>(('the times'!G10)/($B10))*10000</f>
        <v>0</v>
      </c>
      <c r="H10" s="2">
        <f>(('the times'!H10)/($B10))*10000</f>
        <v>0.25315814789499003</v>
      </c>
    </row>
    <row r="11" spans="1:8" x14ac:dyDescent="0.25">
      <c r="A11">
        <v>1997</v>
      </c>
      <c r="B11" s="4">
        <v>84995</v>
      </c>
      <c r="C11" s="2">
        <f>(('the times'!C11)/($B11))*10000</f>
        <v>32.354844402611917</v>
      </c>
      <c r="D11" s="2">
        <f>(('the times'!D11)/($B11))*10000</f>
        <v>8.9417024530854761</v>
      </c>
      <c r="E11" s="2">
        <f>(('the times'!E11)/($B11))*10000</f>
        <v>3.0590034707923999</v>
      </c>
      <c r="F11" s="2">
        <f>(('the times'!F11)/($B11))*10000</f>
        <v>0</v>
      </c>
      <c r="G11" s="2">
        <f>(('the times'!G11)/($B11))*10000</f>
        <v>0</v>
      </c>
      <c r="H11" s="2">
        <f>(('the times'!H11)/($B11))*10000</f>
        <v>0</v>
      </c>
    </row>
    <row r="12" spans="1:8" x14ac:dyDescent="0.25">
      <c r="A12">
        <v>1998</v>
      </c>
      <c r="B12" s="4">
        <v>87199</v>
      </c>
      <c r="C12" s="2">
        <f>(('the times'!C12)/($B12))*10000</f>
        <v>34.060023624124128</v>
      </c>
      <c r="D12" s="2">
        <f>(('the times'!D12)/($B12))*10000</f>
        <v>8.8303764951432928</v>
      </c>
      <c r="E12" s="2">
        <f>(('the times'!E12)/($B12))*10000</f>
        <v>1.949563641784883</v>
      </c>
      <c r="F12" s="2">
        <f>(('the times'!F12)/($B12))*10000</f>
        <v>0.34404064266792045</v>
      </c>
      <c r="G12" s="2">
        <f>(('the times'!G12)/($B12))*10000</f>
        <v>0.22936042844528035</v>
      </c>
      <c r="H12" s="2">
        <f>(('the times'!H12)/($B12))*10000</f>
        <v>0.34404064266792045</v>
      </c>
    </row>
    <row r="13" spans="1:8" x14ac:dyDescent="0.25">
      <c r="A13">
        <v>1999</v>
      </c>
      <c r="B13" s="4">
        <v>89005</v>
      </c>
      <c r="C13" s="2">
        <f>(('the times'!C13)/($B13))*10000</f>
        <v>35.054210437615865</v>
      </c>
      <c r="D13" s="2">
        <f>(('the times'!D13)/($B13))*10000</f>
        <v>10.111791472389193</v>
      </c>
      <c r="E13" s="2">
        <f>(('the times'!E13)/($B13))*10000</f>
        <v>2.6964777259704511</v>
      </c>
      <c r="F13" s="2">
        <f>(('the times'!F13)/($B13))*10000</f>
        <v>0.11235323858210212</v>
      </c>
      <c r="G13" s="2">
        <f>(('the times'!G13)/($B13))*10000</f>
        <v>0</v>
      </c>
      <c r="H13" s="2">
        <f>(('the times'!H13)/($B13))*10000</f>
        <v>0.11235323858210212</v>
      </c>
    </row>
    <row r="14" spans="1:8" x14ac:dyDescent="0.25">
      <c r="A14">
        <v>2000</v>
      </c>
      <c r="B14" s="4">
        <v>87147</v>
      </c>
      <c r="C14" s="2">
        <f>(('the times'!C14)/($B14))*10000</f>
        <v>28.113417558837369</v>
      </c>
      <c r="D14" s="2">
        <f>(('the times'!D14)/($B14))*10000</f>
        <v>10.556875164951176</v>
      </c>
      <c r="E14" s="2">
        <f>(('the times'!E14)/($B14))*10000</f>
        <v>3.0982133636269751</v>
      </c>
      <c r="F14" s="2">
        <f>(('the times'!F14)/($B14))*10000</f>
        <v>0.11474864309729538</v>
      </c>
      <c r="G14" s="2">
        <f>(('the times'!G14)/($B14))*10000</f>
        <v>0</v>
      </c>
      <c r="H14" s="2">
        <f>(('the times'!H14)/($B14))*10000</f>
        <v>0.11474864309729538</v>
      </c>
    </row>
    <row r="15" spans="1:8" x14ac:dyDescent="0.25">
      <c r="A15">
        <v>2001</v>
      </c>
      <c r="B15" s="4">
        <v>93052</v>
      </c>
      <c r="C15" s="2">
        <f>(('the times'!C15)/($B15))*10000</f>
        <v>21.170958173924259</v>
      </c>
      <c r="D15" s="2">
        <f>(('the times'!D15)/($B15))*10000</f>
        <v>9.4570777629712417</v>
      </c>
      <c r="E15" s="2">
        <f>(('the times'!E15)/($B15))*10000</f>
        <v>2.7941366117869579</v>
      </c>
      <c r="F15" s="2">
        <f>(('the times'!F15)/($B15))*10000</f>
        <v>0</v>
      </c>
      <c r="G15" s="2">
        <f>(('the times'!G15)/($B15))*10000</f>
        <v>0</v>
      </c>
      <c r="H15" s="2">
        <f>(('the times'!H15)/($B15))*10000</f>
        <v>0.10746679276103684</v>
      </c>
    </row>
    <row r="16" spans="1:8" x14ac:dyDescent="0.25">
      <c r="A16">
        <v>2002</v>
      </c>
      <c r="B16" s="4">
        <v>92491</v>
      </c>
      <c r="C16" s="2">
        <f>(('the times'!C16)/($B16))*10000</f>
        <v>23.137386340292569</v>
      </c>
      <c r="D16" s="2">
        <f>(('the times'!D16)/($B16))*10000</f>
        <v>10.055032381529013</v>
      </c>
      <c r="E16" s="2">
        <f>(('the times'!E16)/($B16))*10000</f>
        <v>1.513660788617271</v>
      </c>
      <c r="F16" s="2">
        <f>(('the times'!F16)/($B16))*10000</f>
        <v>0.21623725551675299</v>
      </c>
      <c r="G16" s="2">
        <f>(('the times'!G16)/($B16))*10000</f>
        <v>0</v>
      </c>
      <c r="H16" s="2">
        <f>(('the times'!H16)/($B16))*10000</f>
        <v>0</v>
      </c>
    </row>
    <row r="17" spans="1:8" x14ac:dyDescent="0.25">
      <c r="A17">
        <v>2003</v>
      </c>
      <c r="B17" s="4">
        <v>103965</v>
      </c>
      <c r="C17" s="2">
        <f>(('the times'!C17)/($B17))*10000</f>
        <v>25.489347376520943</v>
      </c>
      <c r="D17" s="2">
        <f>(('the times'!D17)/($B17))*10000</f>
        <v>10.869042466214593</v>
      </c>
      <c r="E17" s="2">
        <f>(('the times'!E17)/($B17))*10000</f>
        <v>2.981772711970375</v>
      </c>
      <c r="F17" s="2">
        <f>(('the times'!F17)/($B17))*10000</f>
        <v>9.6186216515173367E-2</v>
      </c>
      <c r="G17" s="2">
        <f>(('the times'!G17)/($B17))*10000</f>
        <v>0</v>
      </c>
      <c r="H17" s="2">
        <f>(('the times'!H17)/($B17))*10000</f>
        <v>9.6186216515173367E-2</v>
      </c>
    </row>
    <row r="18" spans="1:8" x14ac:dyDescent="0.25">
      <c r="A18">
        <v>2004</v>
      </c>
      <c r="B18" s="4">
        <v>101078</v>
      </c>
      <c r="C18" s="2">
        <f>(('the times'!C18)/($B18))*10000</f>
        <v>31.26298502146857</v>
      </c>
      <c r="D18" s="2">
        <f>(('the times'!D18)/($B18))*10000</f>
        <v>13.949623063376798</v>
      </c>
      <c r="E18" s="2">
        <f>(('the times'!E18)/($B18))*10000</f>
        <v>2.0776034349710124</v>
      </c>
      <c r="F18" s="2">
        <f>(('the times'!F18)/($B18))*10000</f>
        <v>0.29680049071014464</v>
      </c>
      <c r="G18" s="2">
        <f>(('the times'!G18)/($B18))*10000</f>
        <v>0</v>
      </c>
      <c r="H18" s="2">
        <f>(('the times'!H18)/($B18))*10000</f>
        <v>9.893349690338156E-2</v>
      </c>
    </row>
    <row r="19" spans="1:8" x14ac:dyDescent="0.25">
      <c r="A19">
        <v>2005</v>
      </c>
      <c r="B19" s="4">
        <v>108774</v>
      </c>
      <c r="C19" s="2">
        <f>(('the times'!C19)/($B19))*10000</f>
        <v>28.223656388475185</v>
      </c>
      <c r="D19" s="2">
        <f>(('the times'!D19)/($B19))*10000</f>
        <v>12.2271866438671</v>
      </c>
      <c r="E19" s="2">
        <f>(('the times'!E19)/($B19))*10000</f>
        <v>2.9418794932612573</v>
      </c>
      <c r="F19" s="2">
        <f>(('the times'!F19)/($B19))*10000</f>
        <v>0.27580120249324286</v>
      </c>
      <c r="G19" s="2">
        <f>(('the times'!G19)/($B19))*10000</f>
        <v>0.18386746832882858</v>
      </c>
      <c r="H19" s="2">
        <f>(('the times'!H19)/($B19))*10000</f>
        <v>0.27580120249324286</v>
      </c>
    </row>
    <row r="20" spans="1:8" x14ac:dyDescent="0.25">
      <c r="A20">
        <v>2006</v>
      </c>
      <c r="B20" s="4">
        <v>107859</v>
      </c>
      <c r="C20" s="2">
        <f>(('the times'!C20)/($B20))*10000</f>
        <v>24.198258837927295</v>
      </c>
      <c r="D20" s="2">
        <f>(('the times'!D20)/($B20))*10000</f>
        <v>12.145486236660824</v>
      </c>
      <c r="E20" s="2">
        <f>(('the times'!E20)/($B20))*10000</f>
        <v>4.1721135927460846</v>
      </c>
      <c r="F20" s="2">
        <f>(('the times'!F20)/($B20))*10000</f>
        <v>9.2713635394357438E-2</v>
      </c>
      <c r="G20" s="2">
        <f>(('the times'!G20)/($B20))*10000</f>
        <v>0</v>
      </c>
      <c r="H20" s="2">
        <f>(('the times'!H20)/($B20))*10000</f>
        <v>0.37085454157742975</v>
      </c>
    </row>
    <row r="21" spans="1:8" x14ac:dyDescent="0.25">
      <c r="A21">
        <v>2007</v>
      </c>
      <c r="B21" s="4">
        <v>95209</v>
      </c>
      <c r="C21" s="2">
        <f>(('the times'!C21)/($B21))*10000</f>
        <v>26.993246436786436</v>
      </c>
      <c r="D21" s="2">
        <f>(('the times'!D21)/($B21))*10000</f>
        <v>15.649781008097975</v>
      </c>
      <c r="E21" s="2">
        <f>(('the times'!E21)/($B21))*10000</f>
        <v>3.5710909682908132</v>
      </c>
      <c r="F21" s="2">
        <f>(('the times'!F21)/($B21))*10000</f>
        <v>0.21006417460534194</v>
      </c>
      <c r="G21" s="2">
        <f>(('the times'!G21)/($B21))*10000</f>
        <v>0.21006417460534194</v>
      </c>
      <c r="H21" s="2">
        <f>(('the times'!H21)/($B21))*10000</f>
        <v>0.42012834921068387</v>
      </c>
    </row>
    <row r="22" spans="1:8" x14ac:dyDescent="0.25">
      <c r="A22">
        <v>2008</v>
      </c>
      <c r="B22" s="4">
        <v>96665</v>
      </c>
      <c r="C22" s="2">
        <f>(('the times'!C22)/($B22))*10000</f>
        <v>29.586717012362282</v>
      </c>
      <c r="D22" s="2">
        <f>(('the times'!D22)/($B22))*10000</f>
        <v>15.103708684632492</v>
      </c>
      <c r="E22" s="2">
        <f>(('the times'!E22)/($B22))*10000</f>
        <v>3.620752081932447</v>
      </c>
      <c r="F22" s="2">
        <f>(('the times'!F22)/($B22))*10000</f>
        <v>0.1034500594837842</v>
      </c>
      <c r="G22" s="2">
        <f>(('the times'!G22)/($B22))*10000</f>
        <v>0.1034500594837842</v>
      </c>
      <c r="H22" s="2">
        <f>(('the times'!H22)/($B22))*10000</f>
        <v>0.20690011896756841</v>
      </c>
    </row>
    <row r="23" spans="1:8" x14ac:dyDescent="0.25">
      <c r="A23">
        <v>2009</v>
      </c>
      <c r="B23" s="4">
        <v>143162</v>
      </c>
      <c r="C23" s="2">
        <f>(('the times'!C23)/($B23))*10000</f>
        <v>37.998910325365671</v>
      </c>
      <c r="D23" s="2">
        <f>(('the times'!D23)/($B23))*10000</f>
        <v>18.300945781701849</v>
      </c>
      <c r="E23" s="2">
        <f>(('the times'!E23)/($B23))*10000</f>
        <v>3.6322487811011306</v>
      </c>
      <c r="F23" s="2">
        <f>(('the times'!F23)/($B23))*10000</f>
        <v>0.13970187619619731</v>
      </c>
      <c r="G23" s="2">
        <f>(('the times'!G23)/($B23))*10000</f>
        <v>0</v>
      </c>
      <c r="H23" s="2">
        <f>(('the times'!H23)/($B23))*10000</f>
        <v>0.20955281429429598</v>
      </c>
    </row>
    <row r="24" spans="1:8" x14ac:dyDescent="0.25">
      <c r="A24">
        <v>2010</v>
      </c>
      <c r="B24" s="4">
        <v>146496</v>
      </c>
      <c r="C24" s="2">
        <f>(('the times'!C24)/($B24))*10000</f>
        <v>31.058868501529052</v>
      </c>
      <c r="D24" s="2">
        <f>(('the times'!D24)/($B24))*10000</f>
        <v>19.795762341633903</v>
      </c>
      <c r="E24" s="2">
        <f>(('the times'!E24)/($B24))*10000</f>
        <v>3.9591524683267805</v>
      </c>
      <c r="F24" s="2">
        <f>(('the times'!F24)/($B24))*10000</f>
        <v>0.13652249890782001</v>
      </c>
      <c r="G24" s="2">
        <f>(('the times'!G24)/($B24))*10000</f>
        <v>0.13652249890782001</v>
      </c>
      <c r="H24" s="2">
        <f>(('the times'!H24)/($B24))*10000</f>
        <v>0.27304499781564001</v>
      </c>
    </row>
    <row r="25" spans="1:8" x14ac:dyDescent="0.25">
      <c r="A25">
        <v>2011</v>
      </c>
      <c r="B25" s="4">
        <v>213384</v>
      </c>
      <c r="C25" s="2">
        <f>(('the times'!C25)/($B25))*10000</f>
        <v>49.956885239755557</v>
      </c>
      <c r="D25" s="2">
        <f>(('the times'!D25)/($B25))*10000</f>
        <v>11.669103587897874</v>
      </c>
      <c r="E25" s="2">
        <f>(('the times'!E25)/($B25))*10000</f>
        <v>5.3424811607243274</v>
      </c>
      <c r="F25" s="2">
        <f>(('the times'!F25)/($B25))*10000</f>
        <v>0.51550256814006667</v>
      </c>
      <c r="G25" s="2">
        <f>(('the times'!G25)/($B25))*10000</f>
        <v>0</v>
      </c>
      <c r="H25" s="2">
        <f>(('the times'!H25)/($B25))*10000</f>
        <v>0.56236643797098185</v>
      </c>
    </row>
    <row r="26" spans="1:8" x14ac:dyDescent="0.25">
      <c r="A26">
        <v>2012</v>
      </c>
      <c r="B26" s="4">
        <v>217962</v>
      </c>
      <c r="C26" s="2">
        <f>(('the times'!C26)/($B26))*10000</f>
        <v>42.346831098998905</v>
      </c>
      <c r="D26" s="2">
        <f>(('the times'!D26)/($B26))*10000</f>
        <v>13.16743285526835</v>
      </c>
      <c r="E26" s="2">
        <f>(('the times'!E26)/($B26))*10000</f>
        <v>7.661886016828622</v>
      </c>
      <c r="F26" s="2">
        <f>(('the times'!F26)/($B26))*10000</f>
        <v>9.1759113973995471E-2</v>
      </c>
      <c r="G26" s="2">
        <f>(('the times'!G26)/($B26))*10000</f>
        <v>0.22939778493498866</v>
      </c>
      <c r="H26" s="2">
        <f>(('the times'!H26)/($B26))*10000</f>
        <v>0.87171158275295701</v>
      </c>
    </row>
    <row r="27" spans="1:8" x14ac:dyDescent="0.25">
      <c r="A27">
        <v>2013</v>
      </c>
      <c r="B27" s="4">
        <v>217851</v>
      </c>
      <c r="C27" s="2">
        <f>(('the times'!C27)/($B27))*10000</f>
        <v>24.282651904283206</v>
      </c>
      <c r="D27" s="2">
        <f>(('the times'!D27)/($B27))*10000</f>
        <v>15.285676907611165</v>
      </c>
      <c r="E27" s="2">
        <f>(('the times'!E27)/($B27))*10000</f>
        <v>4.7739051002749582</v>
      </c>
      <c r="F27" s="2">
        <f>(('the times'!F27)/($B27))*10000</f>
        <v>0.22951466828244993</v>
      </c>
      <c r="G27" s="2">
        <f>(('the times'!G27)/($B27))*10000</f>
        <v>0.13770880096946997</v>
      </c>
      <c r="H27" s="2">
        <f>(('the times'!H27)/($B27))*10000</f>
        <v>0.22951466828244993</v>
      </c>
    </row>
    <row r="28" spans="1:8" x14ac:dyDescent="0.25">
      <c r="A28" t="s">
        <v>1</v>
      </c>
      <c r="B28" s="1">
        <f>SUM(B2:B27)</f>
        <v>2553952</v>
      </c>
      <c r="C28" s="2">
        <f>(('the times'!C28)/($B28))*10000</f>
        <v>35.95995539461979</v>
      </c>
      <c r="D28" s="2">
        <f>(('the times'!D28)/($B28))*10000</f>
        <v>12.76844670534137</v>
      </c>
      <c r="E28" s="2">
        <f>(('the times'!E28)/($B28))*10000</f>
        <v>3.7667113555775522</v>
      </c>
      <c r="F28" s="2">
        <f>(('the times'!F28)/($B28))*10000</f>
        <v>0.18402851737229206</v>
      </c>
      <c r="G28" s="2">
        <f>(('the times'!G28)/($B28))*10000</f>
        <v>8.2225507762087938E-2</v>
      </c>
      <c r="H28" s="2">
        <f>(('the times'!H28)/($B28))*10000</f>
        <v>0.28974702735211938</v>
      </c>
    </row>
    <row r="29" spans="1:8" x14ac:dyDescent="0.25">
      <c r="A29" t="s">
        <v>7</v>
      </c>
      <c r="B29" s="2">
        <f>AVERAGE(B2:B27)</f>
        <v>98228.923076923078</v>
      </c>
      <c r="C29" s="2">
        <f t="shared" ref="C29:H29" si="0">AVERAGE(C2:C27)</f>
        <v>39.174600728864689</v>
      </c>
      <c r="D29" s="2">
        <f t="shared" si="0"/>
        <v>12.207240880227884</v>
      </c>
      <c r="E29" s="2">
        <f t="shared" si="0"/>
        <v>3.2833193371856377</v>
      </c>
      <c r="F29" s="2">
        <f t="shared" si="0"/>
        <v>0.16583851506969521</v>
      </c>
      <c r="G29" s="2">
        <f t="shared" si="0"/>
        <v>8.2145125473907496E-2</v>
      </c>
      <c r="H29" s="2">
        <f t="shared" si="0"/>
        <v>0.2313728057998547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F3" sqref="F3"/>
    </sheetView>
  </sheetViews>
  <sheetFormatPr defaultRowHeight="15" x14ac:dyDescent="0.25"/>
  <cols>
    <col min="1" max="1" width="9.140625" style="1"/>
    <col min="2" max="2" width="9.5703125" style="1" bestFit="1" customWidth="1"/>
    <col min="3" max="3" width="12.42578125" style="1" bestFit="1" customWidth="1"/>
    <col min="4" max="4" width="10.140625" style="1" bestFit="1" customWidth="1"/>
    <col min="5" max="5" width="24" style="1" bestFit="1" customWidth="1"/>
    <col min="6" max="6" width="26.5703125" style="1" bestFit="1" customWidth="1"/>
    <col min="7" max="7" width="40" style="1" bestFit="1" customWidth="1"/>
    <col min="8" max="8" width="24.7109375" style="1" bestFit="1" customWidth="1"/>
    <col min="9" max="9" width="50.42578125" bestFit="1" customWidth="1"/>
  </cols>
  <sheetData>
    <row r="1" spans="1:8" x14ac:dyDescent="0.25">
      <c r="A1" s="1" t="s">
        <v>9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</row>
    <row r="2" spans="1:8" x14ac:dyDescent="0.25">
      <c r="A2" s="1">
        <v>1988</v>
      </c>
      <c r="B2" s="1">
        <v>4598</v>
      </c>
      <c r="C2" s="1">
        <v>9</v>
      </c>
      <c r="D2" s="1">
        <v>7</v>
      </c>
      <c r="E2" s="1">
        <v>2</v>
      </c>
      <c r="F2" s="2">
        <v>0</v>
      </c>
      <c r="G2" s="2">
        <v>0</v>
      </c>
      <c r="H2" s="2">
        <v>0</v>
      </c>
    </row>
    <row r="3" spans="1:8" x14ac:dyDescent="0.25">
      <c r="A3" s="1">
        <v>1989</v>
      </c>
      <c r="B3" s="1">
        <v>4403</v>
      </c>
      <c r="C3" s="1">
        <v>9</v>
      </c>
      <c r="D3" s="1">
        <v>6</v>
      </c>
      <c r="E3" s="1">
        <v>2</v>
      </c>
      <c r="F3" s="2">
        <v>0</v>
      </c>
      <c r="G3" s="2">
        <v>0</v>
      </c>
      <c r="H3" s="2">
        <v>0</v>
      </c>
    </row>
    <row r="4" spans="1:8" x14ac:dyDescent="0.25">
      <c r="A4" s="1">
        <v>1990</v>
      </c>
      <c r="B4" s="1">
        <v>22531</v>
      </c>
      <c r="C4" s="1">
        <v>272</v>
      </c>
      <c r="D4" s="1">
        <v>26</v>
      </c>
      <c r="E4" s="1">
        <v>20</v>
      </c>
      <c r="F4" s="1">
        <v>1</v>
      </c>
      <c r="G4" s="2">
        <v>0</v>
      </c>
      <c r="H4" s="2">
        <v>0</v>
      </c>
    </row>
    <row r="5" spans="1:8" x14ac:dyDescent="0.25">
      <c r="A5" s="1">
        <v>1991</v>
      </c>
      <c r="B5" s="1">
        <v>27323</v>
      </c>
      <c r="C5" s="1">
        <v>239</v>
      </c>
      <c r="D5" s="1">
        <v>62</v>
      </c>
      <c r="E5" s="1">
        <v>23</v>
      </c>
      <c r="F5" s="1">
        <v>2</v>
      </c>
      <c r="G5" s="2">
        <v>0</v>
      </c>
      <c r="H5" s="1">
        <v>3</v>
      </c>
    </row>
    <row r="6" spans="1:8" x14ac:dyDescent="0.25">
      <c r="A6" s="1">
        <v>1992</v>
      </c>
      <c r="B6" s="1">
        <v>25235</v>
      </c>
      <c r="C6" s="1">
        <v>199</v>
      </c>
      <c r="D6" s="1">
        <v>54</v>
      </c>
      <c r="E6" s="1">
        <v>21</v>
      </c>
      <c r="F6" s="2">
        <v>0</v>
      </c>
      <c r="G6" s="2">
        <v>1</v>
      </c>
      <c r="H6" s="1">
        <v>5</v>
      </c>
    </row>
    <row r="7" spans="1:8" x14ac:dyDescent="0.25">
      <c r="A7" s="1">
        <v>1993</v>
      </c>
      <c r="B7" s="1">
        <v>25359</v>
      </c>
      <c r="C7" s="1">
        <v>241</v>
      </c>
      <c r="D7" s="1">
        <v>50</v>
      </c>
      <c r="E7" s="1">
        <v>20</v>
      </c>
      <c r="F7" s="1">
        <v>1</v>
      </c>
      <c r="G7" s="2">
        <v>0</v>
      </c>
      <c r="H7" s="1">
        <v>3</v>
      </c>
    </row>
    <row r="8" spans="1:8" x14ac:dyDescent="0.25">
      <c r="A8" s="1">
        <v>1994</v>
      </c>
      <c r="B8" s="1">
        <v>27394</v>
      </c>
      <c r="C8" s="1">
        <v>185</v>
      </c>
      <c r="D8" s="1">
        <v>65</v>
      </c>
      <c r="E8" s="1">
        <v>34</v>
      </c>
      <c r="F8" s="1">
        <v>1</v>
      </c>
      <c r="G8" s="2">
        <v>1</v>
      </c>
      <c r="H8" s="1">
        <v>4</v>
      </c>
    </row>
    <row r="9" spans="1:8" x14ac:dyDescent="0.25">
      <c r="A9" s="1">
        <v>1995</v>
      </c>
      <c r="B9" s="1">
        <v>32824</v>
      </c>
      <c r="C9" s="1">
        <v>167</v>
      </c>
      <c r="D9" s="1">
        <v>73</v>
      </c>
      <c r="E9" s="1">
        <v>40</v>
      </c>
      <c r="F9" s="2">
        <v>0</v>
      </c>
      <c r="G9" s="2">
        <v>0</v>
      </c>
      <c r="H9" s="1">
        <v>5</v>
      </c>
    </row>
    <row r="10" spans="1:8" x14ac:dyDescent="0.25">
      <c r="A10" s="1">
        <v>1996</v>
      </c>
      <c r="B10" s="1">
        <v>39273</v>
      </c>
      <c r="C10" s="1">
        <v>248</v>
      </c>
      <c r="D10" s="1">
        <v>100</v>
      </c>
      <c r="E10" s="1">
        <v>43</v>
      </c>
      <c r="F10" s="2">
        <v>0</v>
      </c>
      <c r="G10" s="2">
        <v>0</v>
      </c>
      <c r="H10" s="1">
        <v>6</v>
      </c>
    </row>
    <row r="11" spans="1:8" x14ac:dyDescent="0.25">
      <c r="A11" s="1">
        <v>1997</v>
      </c>
      <c r="B11" s="1">
        <v>49457</v>
      </c>
      <c r="C11" s="1">
        <v>301</v>
      </c>
      <c r="D11" s="1">
        <v>141</v>
      </c>
      <c r="E11" s="1">
        <v>67</v>
      </c>
      <c r="F11" s="1">
        <v>2</v>
      </c>
      <c r="G11" s="2">
        <v>0</v>
      </c>
      <c r="H11" s="1">
        <v>4</v>
      </c>
    </row>
    <row r="12" spans="1:8" x14ac:dyDescent="0.25">
      <c r="A12" s="1">
        <v>1998</v>
      </c>
      <c r="B12" s="1">
        <v>43185</v>
      </c>
      <c r="C12" s="1">
        <v>301</v>
      </c>
      <c r="D12" s="1">
        <v>124</v>
      </c>
      <c r="E12" s="1">
        <v>42</v>
      </c>
      <c r="F12" s="1">
        <v>3</v>
      </c>
      <c r="G12" s="2">
        <v>0</v>
      </c>
      <c r="H12" s="1">
        <v>3</v>
      </c>
    </row>
    <row r="13" spans="1:8" x14ac:dyDescent="0.25">
      <c r="A13" s="1">
        <v>1999</v>
      </c>
      <c r="B13" s="1">
        <v>41908</v>
      </c>
      <c r="C13" s="1">
        <v>237</v>
      </c>
      <c r="D13" s="1">
        <v>118</v>
      </c>
      <c r="E13" s="1">
        <v>46</v>
      </c>
      <c r="F13" s="2">
        <v>0</v>
      </c>
      <c r="G13" s="2">
        <v>1</v>
      </c>
      <c r="H13" s="1">
        <v>4</v>
      </c>
    </row>
    <row r="14" spans="1:8" x14ac:dyDescent="0.25">
      <c r="A14" s="1">
        <v>2000</v>
      </c>
      <c r="B14" s="1">
        <v>40184</v>
      </c>
      <c r="C14" s="1">
        <v>182</v>
      </c>
      <c r="D14" s="1">
        <v>80</v>
      </c>
      <c r="E14" s="1">
        <v>28</v>
      </c>
      <c r="F14" s="1">
        <v>1</v>
      </c>
      <c r="G14" s="2">
        <v>0</v>
      </c>
      <c r="H14" s="1">
        <v>2</v>
      </c>
    </row>
    <row r="15" spans="1:8" x14ac:dyDescent="0.25">
      <c r="A15" s="1">
        <v>2001</v>
      </c>
      <c r="B15" s="1">
        <v>66936</v>
      </c>
      <c r="C15" s="1">
        <v>301</v>
      </c>
      <c r="D15" s="1">
        <v>95</v>
      </c>
      <c r="E15" s="1">
        <v>64</v>
      </c>
      <c r="F15" s="1">
        <v>3</v>
      </c>
      <c r="G15" s="2">
        <v>0</v>
      </c>
      <c r="H15" s="1">
        <v>7</v>
      </c>
    </row>
    <row r="16" spans="1:8" x14ac:dyDescent="0.25">
      <c r="A16" s="1">
        <v>2002</v>
      </c>
      <c r="B16" s="1">
        <v>95260</v>
      </c>
      <c r="C16" s="1">
        <v>392</v>
      </c>
      <c r="D16" s="1">
        <v>187</v>
      </c>
      <c r="E16" s="1">
        <v>94</v>
      </c>
      <c r="F16" s="1">
        <v>4</v>
      </c>
      <c r="G16" s="2">
        <v>3</v>
      </c>
      <c r="H16" s="1">
        <v>6</v>
      </c>
    </row>
    <row r="17" spans="1:8" x14ac:dyDescent="0.25">
      <c r="A17" s="1">
        <v>2003</v>
      </c>
      <c r="B17" s="1">
        <v>94588</v>
      </c>
      <c r="C17" s="1">
        <v>561</v>
      </c>
      <c r="D17" s="1">
        <v>187</v>
      </c>
      <c r="E17" s="1">
        <v>103</v>
      </c>
      <c r="F17" s="1">
        <v>6</v>
      </c>
      <c r="G17" s="1">
        <v>1</v>
      </c>
      <c r="H17" s="1">
        <v>11</v>
      </c>
    </row>
    <row r="18" spans="1:8" x14ac:dyDescent="0.25">
      <c r="A18" s="1">
        <v>2004</v>
      </c>
      <c r="B18" s="1">
        <v>108975</v>
      </c>
      <c r="C18" s="1">
        <v>882</v>
      </c>
      <c r="D18" s="1">
        <v>290</v>
      </c>
      <c r="E18" s="1">
        <v>130</v>
      </c>
      <c r="F18" s="1">
        <v>9</v>
      </c>
      <c r="G18" s="1">
        <v>3</v>
      </c>
      <c r="H18" s="1">
        <v>6</v>
      </c>
    </row>
    <row r="19" spans="1:8" x14ac:dyDescent="0.25">
      <c r="A19" s="1">
        <v>2005</v>
      </c>
      <c r="B19" s="1">
        <v>110906</v>
      </c>
      <c r="C19" s="1">
        <v>802</v>
      </c>
      <c r="D19" s="1">
        <v>315</v>
      </c>
      <c r="E19" s="1">
        <v>161</v>
      </c>
      <c r="F19" s="1">
        <v>7</v>
      </c>
      <c r="G19" s="1">
        <v>8</v>
      </c>
      <c r="H19" s="1">
        <v>10</v>
      </c>
    </row>
    <row r="20" spans="1:8" x14ac:dyDescent="0.25">
      <c r="A20" s="1">
        <v>2006</v>
      </c>
      <c r="B20" s="1">
        <v>102562</v>
      </c>
      <c r="C20" s="1">
        <v>628</v>
      </c>
      <c r="D20" s="1">
        <v>257</v>
      </c>
      <c r="E20" s="1">
        <v>144</v>
      </c>
      <c r="F20" s="1">
        <v>5</v>
      </c>
      <c r="G20" s="1">
        <v>2</v>
      </c>
      <c r="H20" s="1">
        <v>13</v>
      </c>
    </row>
    <row r="21" spans="1:8" x14ac:dyDescent="0.25">
      <c r="A21" s="1">
        <v>2007</v>
      </c>
      <c r="B21" s="1">
        <v>105250</v>
      </c>
      <c r="C21" s="1">
        <v>587</v>
      </c>
      <c r="D21" s="1">
        <v>277</v>
      </c>
      <c r="E21" s="1">
        <v>176</v>
      </c>
      <c r="F21" s="1">
        <v>4</v>
      </c>
      <c r="G21" s="1">
        <v>5</v>
      </c>
      <c r="H21" s="1">
        <v>13</v>
      </c>
    </row>
    <row r="22" spans="1:8" x14ac:dyDescent="0.25">
      <c r="A22" s="1">
        <v>2008</v>
      </c>
      <c r="B22" s="1">
        <v>109507</v>
      </c>
      <c r="C22" s="1">
        <v>500</v>
      </c>
      <c r="D22" s="1">
        <v>303</v>
      </c>
      <c r="E22" s="1">
        <v>150</v>
      </c>
      <c r="F22" s="1">
        <v>2</v>
      </c>
      <c r="G22" s="2">
        <v>0</v>
      </c>
      <c r="H22" s="1">
        <v>9</v>
      </c>
    </row>
    <row r="23" spans="1:8" x14ac:dyDescent="0.25">
      <c r="A23" s="1">
        <v>2009</v>
      </c>
      <c r="B23" s="1">
        <v>125074</v>
      </c>
      <c r="C23" s="1">
        <v>774</v>
      </c>
      <c r="D23" s="1">
        <v>432</v>
      </c>
      <c r="E23" s="1">
        <v>236</v>
      </c>
      <c r="F23" s="1">
        <v>9</v>
      </c>
      <c r="G23" s="1">
        <v>3</v>
      </c>
      <c r="H23" s="1">
        <v>30</v>
      </c>
    </row>
    <row r="24" spans="1:8" x14ac:dyDescent="0.25">
      <c r="A24" s="1">
        <v>2010</v>
      </c>
      <c r="B24" s="1">
        <v>113293</v>
      </c>
      <c r="C24" s="1">
        <v>595</v>
      </c>
      <c r="D24" s="1">
        <v>359</v>
      </c>
      <c r="E24" s="1">
        <v>215</v>
      </c>
      <c r="F24" s="1">
        <v>6</v>
      </c>
      <c r="G24" s="1">
        <v>8</v>
      </c>
      <c r="H24" s="1">
        <v>20</v>
      </c>
    </row>
    <row r="25" spans="1:8" x14ac:dyDescent="0.25">
      <c r="A25" s="1">
        <v>2011</v>
      </c>
      <c r="B25" s="1">
        <v>99844</v>
      </c>
      <c r="C25" s="1">
        <v>718</v>
      </c>
      <c r="D25" s="1">
        <v>270</v>
      </c>
      <c r="E25" s="1">
        <v>192</v>
      </c>
      <c r="F25" s="1">
        <v>10</v>
      </c>
      <c r="G25" s="1">
        <v>4</v>
      </c>
      <c r="H25" s="1">
        <v>18</v>
      </c>
    </row>
    <row r="26" spans="1:8" x14ac:dyDescent="0.25">
      <c r="A26" s="1">
        <v>2012</v>
      </c>
      <c r="B26" s="1">
        <v>95055</v>
      </c>
      <c r="C26" s="1">
        <v>573</v>
      </c>
      <c r="D26" s="1">
        <v>261</v>
      </c>
      <c r="E26" s="1">
        <v>165</v>
      </c>
      <c r="F26" s="1">
        <v>6</v>
      </c>
      <c r="G26" s="1">
        <v>2</v>
      </c>
      <c r="H26" s="1">
        <v>18</v>
      </c>
    </row>
    <row r="27" spans="1:8" x14ac:dyDescent="0.25">
      <c r="A27" s="1">
        <v>2013</v>
      </c>
      <c r="B27" s="1">
        <v>96012</v>
      </c>
      <c r="C27" s="1">
        <v>427</v>
      </c>
      <c r="D27" s="1">
        <v>324</v>
      </c>
      <c r="E27" s="1">
        <v>202</v>
      </c>
      <c r="F27" s="1">
        <v>8</v>
      </c>
      <c r="G27" s="1">
        <v>5</v>
      </c>
      <c r="H27" s="1">
        <v>16</v>
      </c>
    </row>
    <row r="28" spans="1:8" x14ac:dyDescent="0.25">
      <c r="A28" s="1" t="s">
        <v>1</v>
      </c>
      <c r="B28" s="1">
        <f>SUM(B2:B27)</f>
        <v>1706936</v>
      </c>
      <c r="C28" s="1">
        <f t="shared" ref="C28:E28" si="0">SUM(C2:C27)</f>
        <v>10330</v>
      </c>
      <c r="D28" s="1">
        <f t="shared" si="0"/>
        <v>4463</v>
      </c>
      <c r="E28" s="1">
        <f t="shared" si="0"/>
        <v>2420</v>
      </c>
      <c r="F28" s="1">
        <f>SUM(F2:F27)</f>
        <v>90</v>
      </c>
      <c r="G28" s="1">
        <f>SUM(G2:G27)</f>
        <v>47</v>
      </c>
      <c r="H28" s="1">
        <f>SUM(H2:H27)</f>
        <v>216</v>
      </c>
    </row>
    <row r="29" spans="1:8" x14ac:dyDescent="0.25">
      <c r="A29" s="1" t="s">
        <v>7</v>
      </c>
      <c r="B29" s="1">
        <f>AVERAGE(B2:B27)</f>
        <v>65651.38461538461</v>
      </c>
      <c r="C29" s="1">
        <f t="shared" ref="C29:E29" si="1">AVERAGE(C2:C27)</f>
        <v>397.30769230769232</v>
      </c>
      <c r="D29" s="1">
        <f t="shared" si="1"/>
        <v>171.65384615384616</v>
      </c>
      <c r="E29" s="1">
        <f t="shared" si="1"/>
        <v>93.07692307692308</v>
      </c>
      <c r="F29" s="1">
        <f>AVERAGE(F2:F27)</f>
        <v>3.4615384615384617</v>
      </c>
      <c r="G29" s="1">
        <f>AVERAGE(G2:G27)</f>
        <v>1.8076923076923077</v>
      </c>
      <c r="H29" s="1">
        <f>AVERAGE(H2:H27)</f>
        <v>8.3076923076923084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F11" sqref="F11"/>
    </sheetView>
  </sheetViews>
  <sheetFormatPr defaultRowHeight="15" x14ac:dyDescent="0.25"/>
  <cols>
    <col min="2" max="2" width="14.7109375" style="1" bestFit="1" customWidth="1"/>
    <col min="3" max="3" width="13" style="1" bestFit="1" customWidth="1"/>
    <col min="4" max="4" width="12" style="1" bestFit="1" customWidth="1"/>
    <col min="5" max="5" width="24.42578125" style="1" bestFit="1" customWidth="1"/>
    <col min="6" max="6" width="27" style="1" bestFit="1" customWidth="1"/>
    <col min="7" max="7" width="40.42578125" style="1" bestFit="1" customWidth="1"/>
    <col min="8" max="8" width="25.140625" bestFit="1" customWidth="1"/>
    <col min="9" max="9" width="50.42578125" bestFit="1" customWidth="1"/>
  </cols>
  <sheetData>
    <row r="1" spans="1:8" x14ac:dyDescent="0.25">
      <c r="A1" t="s">
        <v>9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</row>
    <row r="2" spans="1:8" x14ac:dyDescent="0.25">
      <c r="A2">
        <v>1988</v>
      </c>
      <c r="B2">
        <v>4598</v>
      </c>
      <c r="C2" s="2">
        <f>((guardian!C2)/($B2))*10000</f>
        <v>19.573727707699</v>
      </c>
      <c r="D2" s="2">
        <f>((guardian!D2)/($B2))*10000</f>
        <v>15.224010439321445</v>
      </c>
      <c r="E2" s="2">
        <f>((guardian!E2)/($B2))*10000</f>
        <v>4.3497172683775558</v>
      </c>
      <c r="F2" s="2">
        <f>((guardian!F2)/($B2))*10000</f>
        <v>0</v>
      </c>
      <c r="G2" s="2">
        <f>((guardian!G2)/($B2))*10000</f>
        <v>0</v>
      </c>
      <c r="H2" s="2">
        <f>((guardian!H2)/($B2))*10000</f>
        <v>0</v>
      </c>
    </row>
    <row r="3" spans="1:8" x14ac:dyDescent="0.25">
      <c r="A3">
        <v>1989</v>
      </c>
      <c r="B3">
        <v>4403</v>
      </c>
      <c r="C3" s="2">
        <f>((guardian!C3)/($B3))*10000</f>
        <v>20.440608675902794</v>
      </c>
      <c r="D3" s="2">
        <f>((guardian!D3)/($B3))*10000</f>
        <v>13.627072450601862</v>
      </c>
      <c r="E3" s="2">
        <f>((guardian!E3)/($B3))*10000</f>
        <v>4.5423574835339542</v>
      </c>
      <c r="F3" s="2">
        <f>((guardian!F3)/($B3))*10000</f>
        <v>0</v>
      </c>
      <c r="G3" s="2">
        <f>((guardian!G3)/($B3))*10000</f>
        <v>0</v>
      </c>
      <c r="H3" s="2">
        <f>((guardian!H3)/($B3))*10000</f>
        <v>0</v>
      </c>
    </row>
    <row r="4" spans="1:8" x14ac:dyDescent="0.25">
      <c r="A4">
        <v>1990</v>
      </c>
      <c r="B4">
        <v>22531</v>
      </c>
      <c r="C4" s="2">
        <f>((guardian!C4)/($B4))*10000</f>
        <v>120.72256002840531</v>
      </c>
      <c r="D4" s="2">
        <f>((guardian!D4)/($B4))*10000</f>
        <v>11.539656473303447</v>
      </c>
      <c r="E4" s="2">
        <f>((guardian!E4)/($B4))*10000</f>
        <v>8.876658825618037</v>
      </c>
      <c r="F4" s="2">
        <f>((guardian!F4)/($B4))*10000</f>
        <v>0.44383294128090189</v>
      </c>
      <c r="G4" s="2">
        <f>((guardian!G4)/($B4))*10000</f>
        <v>0</v>
      </c>
      <c r="H4" s="2">
        <f>((guardian!H4)/($B4))*10000</f>
        <v>0</v>
      </c>
    </row>
    <row r="5" spans="1:8" x14ac:dyDescent="0.25">
      <c r="A5">
        <v>1991</v>
      </c>
      <c r="B5">
        <v>27323</v>
      </c>
      <c r="C5" s="2">
        <f>((guardian!C5)/($B5))*10000</f>
        <v>87.472093108370231</v>
      </c>
      <c r="D5" s="2">
        <f>((guardian!D5)/($B5))*10000</f>
        <v>22.691505325183911</v>
      </c>
      <c r="E5" s="2">
        <f>((guardian!E5)/($B5))*10000</f>
        <v>8.4178164916004832</v>
      </c>
      <c r="F5" s="2">
        <f>((guardian!F5)/($B5))*10000</f>
        <v>0.7319840427478681</v>
      </c>
      <c r="G5" s="2">
        <f>((guardian!G5)/($B5))*10000</f>
        <v>0</v>
      </c>
      <c r="H5" s="2">
        <f>((guardian!H5)/($B5))*10000</f>
        <v>1.0979760641218022</v>
      </c>
    </row>
    <row r="6" spans="1:8" x14ac:dyDescent="0.25">
      <c r="A6">
        <v>1992</v>
      </c>
      <c r="B6">
        <v>25235</v>
      </c>
      <c r="C6" s="2">
        <f>((guardian!C6)/($B6))*10000</f>
        <v>78.858727957202291</v>
      </c>
      <c r="D6" s="2">
        <f>((guardian!D6)/($B6))*10000</f>
        <v>21.398850802456906</v>
      </c>
      <c r="E6" s="2">
        <f>((guardian!E6)/($B6))*10000</f>
        <v>8.3217753120665741</v>
      </c>
      <c r="F6" s="2">
        <f>((guardian!F6)/($B6))*10000</f>
        <v>0</v>
      </c>
      <c r="G6" s="2">
        <f>((guardian!G6)/($B6))*10000</f>
        <v>0.39627501486031308</v>
      </c>
      <c r="H6" s="2">
        <f>((guardian!H6)/($B6))*10000</f>
        <v>1.9813750743015652</v>
      </c>
    </row>
    <row r="7" spans="1:8" x14ac:dyDescent="0.25">
      <c r="A7">
        <v>1993</v>
      </c>
      <c r="B7">
        <v>25359</v>
      </c>
      <c r="C7" s="2">
        <f>((guardian!C7)/($B7))*10000</f>
        <v>95.035293189794558</v>
      </c>
      <c r="D7" s="2">
        <f>((guardian!D7)/($B7))*10000</f>
        <v>19.716865807011317</v>
      </c>
      <c r="E7" s="2">
        <f>((guardian!E7)/($B7))*10000</f>
        <v>7.8867463228045267</v>
      </c>
      <c r="F7" s="2">
        <f>((guardian!F7)/($B7))*10000</f>
        <v>0.39433731614022632</v>
      </c>
      <c r="G7" s="2">
        <f>((guardian!G7)/($B7))*10000</f>
        <v>0</v>
      </c>
      <c r="H7" s="2">
        <f>((guardian!H7)/($B7))*10000</f>
        <v>1.1830119484206789</v>
      </c>
    </row>
    <row r="8" spans="1:8" x14ac:dyDescent="0.25">
      <c r="A8">
        <v>1994</v>
      </c>
      <c r="B8">
        <v>27394</v>
      </c>
      <c r="C8" s="2">
        <f>((guardian!C8)/($B8))*10000</f>
        <v>67.533036431335333</v>
      </c>
      <c r="D8" s="2">
        <f>((guardian!D8)/($B8))*10000</f>
        <v>23.727823611009711</v>
      </c>
      <c r="E8" s="2">
        <f>((guardian!E8)/($B8))*10000</f>
        <v>12.411476965758926</v>
      </c>
      <c r="F8" s="2">
        <f>((guardian!F8)/($B8))*10000</f>
        <v>0.36504344016938017</v>
      </c>
      <c r="G8" s="2">
        <f>((guardian!G8)/($B8))*10000</f>
        <v>0.36504344016938017</v>
      </c>
      <c r="H8" s="2">
        <f>((guardian!H8)/($B8))*10000</f>
        <v>1.4601737606775207</v>
      </c>
    </row>
    <row r="9" spans="1:8" x14ac:dyDescent="0.25">
      <c r="A9">
        <v>1995</v>
      </c>
      <c r="B9">
        <v>32824</v>
      </c>
      <c r="C9" s="2">
        <f>((guardian!C9)/($B9))*10000</f>
        <v>50.877406775530098</v>
      </c>
      <c r="D9" s="2">
        <f>((guardian!D9)/($B9))*10000</f>
        <v>22.239824518644891</v>
      </c>
      <c r="E9" s="2">
        <f>((guardian!E9)/($B9))*10000</f>
        <v>12.186205215695832</v>
      </c>
      <c r="F9" s="2">
        <f>((guardian!F9)/($B9))*10000</f>
        <v>0</v>
      </c>
      <c r="G9" s="2">
        <f>((guardian!G9)/($B9))*10000</f>
        <v>0</v>
      </c>
      <c r="H9" s="2">
        <f>((guardian!H9)/($B9))*10000</f>
        <v>1.523275651961979</v>
      </c>
    </row>
    <row r="10" spans="1:8" x14ac:dyDescent="0.25">
      <c r="A10">
        <v>1996</v>
      </c>
      <c r="B10">
        <v>39273</v>
      </c>
      <c r="C10" s="2">
        <f>((guardian!C10)/($B10))*10000</f>
        <v>63.147709622386877</v>
      </c>
      <c r="D10" s="2">
        <f>((guardian!D10)/($B10))*10000</f>
        <v>25.462786138059226</v>
      </c>
      <c r="E10" s="2">
        <f>((guardian!E10)/($B10))*10000</f>
        <v>10.948998039365467</v>
      </c>
      <c r="F10" s="2">
        <f>((guardian!F10)/($B10))*10000</f>
        <v>0</v>
      </c>
      <c r="G10" s="2">
        <f>((guardian!G10)/($B10))*10000</f>
        <v>0</v>
      </c>
      <c r="H10" s="2">
        <f>((guardian!H10)/($B10))*10000</f>
        <v>1.5277671682835536</v>
      </c>
    </row>
    <row r="11" spans="1:8" x14ac:dyDescent="0.25">
      <c r="A11">
        <v>1997</v>
      </c>
      <c r="B11">
        <v>49457</v>
      </c>
      <c r="C11" s="2">
        <f>((guardian!C11)/($B11))*10000</f>
        <v>60.860949916088728</v>
      </c>
      <c r="D11" s="2">
        <f>((guardian!D11)/($B11))*10000</f>
        <v>28.509614412519966</v>
      </c>
      <c r="E11" s="2">
        <f>((guardian!E11)/($B11))*10000</f>
        <v>13.547121742119417</v>
      </c>
      <c r="F11" s="2">
        <f>((guardian!F11)/($B11))*10000</f>
        <v>0.40439169379460949</v>
      </c>
      <c r="G11" s="2">
        <f>((guardian!G11)/($B11))*10000</f>
        <v>0</v>
      </c>
      <c r="H11" s="2">
        <f>((guardian!H11)/($B11))*10000</f>
        <v>0.80878338758921897</v>
      </c>
    </row>
    <row r="12" spans="1:8" x14ac:dyDescent="0.25">
      <c r="A12">
        <v>1998</v>
      </c>
      <c r="B12">
        <v>43185</v>
      </c>
      <c r="C12" s="2">
        <f>((guardian!C12)/($B12))*10000</f>
        <v>69.700127359036699</v>
      </c>
      <c r="D12" s="2">
        <f>((guardian!D12)/($B12))*10000</f>
        <v>28.713673729304158</v>
      </c>
      <c r="E12" s="2">
        <f>((guardian!E12)/($B12))*10000</f>
        <v>9.725599166377215</v>
      </c>
      <c r="F12" s="2">
        <f>((guardian!F12)/($B12))*10000</f>
        <v>0.69468565474122967</v>
      </c>
      <c r="G12" s="2">
        <f>((guardian!G12)/($B12))*10000</f>
        <v>0</v>
      </c>
      <c r="H12" s="2">
        <f>((guardian!H12)/($B12))*10000</f>
        <v>0.69468565474122967</v>
      </c>
    </row>
    <row r="13" spans="1:8" x14ac:dyDescent="0.25">
      <c r="A13">
        <v>1999</v>
      </c>
      <c r="B13">
        <v>41908</v>
      </c>
      <c r="C13" s="2">
        <f>((guardian!C13)/($B13))*10000</f>
        <v>56.552448219910275</v>
      </c>
      <c r="D13" s="2">
        <f>((guardian!D13)/($B13))*10000</f>
        <v>28.156915147465877</v>
      </c>
      <c r="E13" s="2">
        <f>((guardian!E13)/($B13))*10000</f>
        <v>10.976424549012123</v>
      </c>
      <c r="F13" s="2">
        <f>((guardian!F13)/($B13))*10000</f>
        <v>0</v>
      </c>
      <c r="G13" s="2">
        <f>((guardian!G13)/($B13))*10000</f>
        <v>0.23861792497852438</v>
      </c>
      <c r="H13" s="2">
        <f>((guardian!H13)/($B13))*10000</f>
        <v>0.95447169991409753</v>
      </c>
    </row>
    <row r="14" spans="1:8" x14ac:dyDescent="0.25">
      <c r="A14">
        <v>2000</v>
      </c>
      <c r="B14">
        <v>40184</v>
      </c>
      <c r="C14" s="2">
        <f>((guardian!C14)/($B14))*10000</f>
        <v>45.291658371491138</v>
      </c>
      <c r="D14" s="2">
        <f>((guardian!D14)/($B14))*10000</f>
        <v>19.908421262193908</v>
      </c>
      <c r="E14" s="2">
        <f>((guardian!E14)/($B14))*10000</f>
        <v>6.9679474417678673</v>
      </c>
      <c r="F14" s="2">
        <f>((guardian!F14)/($B14))*10000</f>
        <v>0.24885526577742384</v>
      </c>
      <c r="G14" s="2">
        <f>((guardian!G14)/($B14))*10000</f>
        <v>0</v>
      </c>
      <c r="H14" s="2">
        <f>((guardian!H14)/($B14))*10000</f>
        <v>0.49771053155484768</v>
      </c>
    </row>
    <row r="15" spans="1:8" x14ac:dyDescent="0.25">
      <c r="A15">
        <v>2001</v>
      </c>
      <c r="B15">
        <v>66936</v>
      </c>
      <c r="C15" s="2">
        <f>((guardian!C15)/($B15))*10000</f>
        <v>44.968327955061547</v>
      </c>
      <c r="D15" s="2">
        <f>((guardian!D15)/($B15))*10000</f>
        <v>14.192661646946338</v>
      </c>
      <c r="E15" s="2">
        <f>((guardian!E15)/($B15))*10000</f>
        <v>9.5613720568901641</v>
      </c>
      <c r="F15" s="2">
        <f>((guardian!F15)/($B15))*10000</f>
        <v>0.44818931516672644</v>
      </c>
      <c r="G15" s="2">
        <f>((guardian!G15)/($B15))*10000</f>
        <v>0</v>
      </c>
      <c r="H15" s="2">
        <f>((guardian!H15)/($B15))*10000</f>
        <v>1.0457750687223617</v>
      </c>
    </row>
    <row r="16" spans="1:8" x14ac:dyDescent="0.25">
      <c r="A16">
        <v>2002</v>
      </c>
      <c r="B16">
        <v>95260</v>
      </c>
      <c r="C16" s="2">
        <f>((guardian!C16)/($B16))*10000</f>
        <v>41.150535376863324</v>
      </c>
      <c r="D16" s="2">
        <f>((guardian!D16)/($B16))*10000</f>
        <v>19.630484988452658</v>
      </c>
      <c r="E16" s="2">
        <f>((guardian!E16)/($B16))*10000</f>
        <v>9.8677304220029392</v>
      </c>
      <c r="F16" s="2">
        <f>((guardian!F16)/($B16))*10000</f>
        <v>0.41990342221289106</v>
      </c>
      <c r="G16" s="2">
        <f>((guardian!G16)/($B16))*10000</f>
        <v>0.31492756665966826</v>
      </c>
      <c r="H16" s="2">
        <f>((guardian!H16)/($B16))*10000</f>
        <v>0.62985513331933651</v>
      </c>
    </row>
    <row r="17" spans="1:8" x14ac:dyDescent="0.25">
      <c r="A17">
        <v>2003</v>
      </c>
      <c r="B17">
        <v>94588</v>
      </c>
      <c r="C17" s="2">
        <f>((guardian!C17)/($B17))*10000</f>
        <v>59.309849029475203</v>
      </c>
      <c r="D17" s="2">
        <f>((guardian!D17)/($B17))*10000</f>
        <v>19.769949676491731</v>
      </c>
      <c r="E17" s="2">
        <f>((guardian!E17)/($B17))*10000</f>
        <v>10.889330570474057</v>
      </c>
      <c r="F17" s="2">
        <f>((guardian!F17)/($B17))*10000</f>
        <v>0.63432993614411981</v>
      </c>
      <c r="G17" s="2">
        <f>((guardian!G17)/($B17))*10000</f>
        <v>0.10572165602401996</v>
      </c>
      <c r="H17" s="2">
        <f>((guardian!H17)/($B17))*10000</f>
        <v>1.1629382162642197</v>
      </c>
    </row>
    <row r="18" spans="1:8" x14ac:dyDescent="0.25">
      <c r="A18">
        <v>2004</v>
      </c>
      <c r="B18">
        <v>108975</v>
      </c>
      <c r="C18" s="2">
        <f>((guardian!C18)/($B18))*10000</f>
        <v>80.935994494150037</v>
      </c>
      <c r="D18" s="2">
        <f>((guardian!D18)/($B18))*10000</f>
        <v>26.611608167010782</v>
      </c>
      <c r="E18" s="2">
        <f>((guardian!E18)/($B18))*10000</f>
        <v>11.929341592108281</v>
      </c>
      <c r="F18" s="2">
        <f>((guardian!F18)/($B18))*10000</f>
        <v>0.82587749483826567</v>
      </c>
      <c r="G18" s="2">
        <f>((guardian!G18)/($B18))*10000</f>
        <v>0.27529249827942187</v>
      </c>
      <c r="H18" s="2">
        <f>((guardian!H18)/($B18))*10000</f>
        <v>0.55058499655884374</v>
      </c>
    </row>
    <row r="19" spans="1:8" x14ac:dyDescent="0.25">
      <c r="A19">
        <v>2005</v>
      </c>
      <c r="B19">
        <v>110906</v>
      </c>
      <c r="C19" s="2">
        <f>((guardian!C19)/($B19))*10000</f>
        <v>72.313490703839278</v>
      </c>
      <c r="D19" s="2">
        <f>((guardian!D19)/($B19))*10000</f>
        <v>28.402430887418173</v>
      </c>
      <c r="E19" s="2">
        <f>((guardian!E19)/($B19))*10000</f>
        <v>14.516798009124846</v>
      </c>
      <c r="F19" s="2">
        <f>((guardian!F19)/($B19))*10000</f>
        <v>0.63116513083151493</v>
      </c>
      <c r="G19" s="2">
        <f>((guardian!G19)/($B19))*10000</f>
        <v>0.72133157809315995</v>
      </c>
      <c r="H19" s="2">
        <f>((guardian!H19)/($B19))*10000</f>
        <v>0.90166447261645</v>
      </c>
    </row>
    <row r="20" spans="1:8" x14ac:dyDescent="0.25">
      <c r="A20">
        <v>2006</v>
      </c>
      <c r="B20">
        <v>102562</v>
      </c>
      <c r="C20" s="2">
        <f>((guardian!C20)/($B20))*10000</f>
        <v>61.23125524073243</v>
      </c>
      <c r="D20" s="2">
        <f>((guardian!D20)/($B20))*10000</f>
        <v>25.058013689280632</v>
      </c>
      <c r="E20" s="2">
        <f>((guardian!E20)/($B20))*10000</f>
        <v>14.04028782590043</v>
      </c>
      <c r="F20" s="2">
        <f>((guardian!F20)/($B20))*10000</f>
        <v>0.4875099939548761</v>
      </c>
      <c r="G20" s="2">
        <f>((guardian!G20)/($B20))*10000</f>
        <v>0.19500399758195042</v>
      </c>
      <c r="H20" s="2">
        <f>((guardian!H20)/($B20))*10000</f>
        <v>1.2675259842826778</v>
      </c>
    </row>
    <row r="21" spans="1:8" x14ac:dyDescent="0.25">
      <c r="A21">
        <v>2007</v>
      </c>
      <c r="B21">
        <v>105250</v>
      </c>
      <c r="C21" s="2">
        <f>((guardian!C21)/($B21))*10000</f>
        <v>55.771971496437054</v>
      </c>
      <c r="D21" s="2">
        <f>((guardian!D21)/($B21))*10000</f>
        <v>26.318289786223279</v>
      </c>
      <c r="E21" s="2">
        <f>((guardian!E21)/($B21))*10000</f>
        <v>16.722090261282659</v>
      </c>
      <c r="F21" s="2">
        <f>((guardian!F21)/($B21))*10000</f>
        <v>0.38004750593824227</v>
      </c>
      <c r="G21" s="2">
        <f>((guardian!G21)/($B21))*10000</f>
        <v>0.47505938242280282</v>
      </c>
      <c r="H21" s="2">
        <f>((guardian!H21)/($B21))*10000</f>
        <v>1.2351543942992873</v>
      </c>
    </row>
    <row r="22" spans="1:8" x14ac:dyDescent="0.25">
      <c r="A22">
        <v>2008</v>
      </c>
      <c r="B22">
        <v>109507</v>
      </c>
      <c r="C22" s="2">
        <f>((guardian!C22)/($B22))*10000</f>
        <v>45.659181604828916</v>
      </c>
      <c r="D22" s="2">
        <f>((guardian!D22)/($B22))*10000</f>
        <v>27.669464052526322</v>
      </c>
      <c r="E22" s="2">
        <f>((guardian!E22)/($B22))*10000</f>
        <v>13.697754481448674</v>
      </c>
      <c r="F22" s="2">
        <f>((guardian!F22)/($B22))*10000</f>
        <v>0.18263672641931566</v>
      </c>
      <c r="G22" s="2">
        <f>((guardian!G22)/($B22))*10000</f>
        <v>0</v>
      </c>
      <c r="H22" s="2">
        <f>((guardian!H22)/($B22))*10000</f>
        <v>0.82186526888692046</v>
      </c>
    </row>
    <row r="23" spans="1:8" x14ac:dyDescent="0.25">
      <c r="A23">
        <v>2009</v>
      </c>
      <c r="B23">
        <v>125074</v>
      </c>
      <c r="C23" s="2">
        <f>((guardian!C23)/($B23))*10000</f>
        <v>61.883365047891644</v>
      </c>
      <c r="D23" s="2">
        <f>((guardian!D23)/($B23))*10000</f>
        <v>34.539552584869753</v>
      </c>
      <c r="E23" s="2">
        <f>((guardian!E23)/($B23))*10000</f>
        <v>18.868829652845516</v>
      </c>
      <c r="F23" s="2">
        <f>((guardian!F23)/($B23))*10000</f>
        <v>0.71957401218478667</v>
      </c>
      <c r="G23" s="2">
        <f>((guardian!G23)/($B23))*10000</f>
        <v>0.23985800406159552</v>
      </c>
      <c r="H23" s="2">
        <f>((guardian!H23)/($B23))*10000</f>
        <v>2.3985800406159554</v>
      </c>
    </row>
    <row r="24" spans="1:8" x14ac:dyDescent="0.25">
      <c r="A24">
        <v>2010</v>
      </c>
      <c r="B24">
        <v>113293</v>
      </c>
      <c r="C24" s="2">
        <f>((guardian!C24)/($B24))*10000</f>
        <v>52.518690475139685</v>
      </c>
      <c r="D24" s="2">
        <f>((guardian!D24)/($B24))*10000</f>
        <v>31.687747698445623</v>
      </c>
      <c r="E24" s="2">
        <f>((guardian!E24)/($B24))*10000</f>
        <v>18.97734193639501</v>
      </c>
      <c r="F24" s="2">
        <f>((guardian!F24)/($B24))*10000</f>
        <v>0.52960024008544215</v>
      </c>
      <c r="G24" s="2">
        <f>((guardian!G24)/($B24))*10000</f>
        <v>0.7061336534472562</v>
      </c>
      <c r="H24" s="2">
        <f>((guardian!H24)/($B24))*10000</f>
        <v>1.7653341336181405</v>
      </c>
    </row>
    <row r="25" spans="1:8" x14ac:dyDescent="0.25">
      <c r="A25">
        <v>2011</v>
      </c>
      <c r="B25">
        <v>99844</v>
      </c>
      <c r="C25" s="2">
        <f>((guardian!C25)/($B25))*10000</f>
        <v>71.912183005488558</v>
      </c>
      <c r="D25" s="2">
        <f>((guardian!D25)/($B25))*10000</f>
        <v>27.04218580986339</v>
      </c>
      <c r="E25" s="2">
        <f>((guardian!E25)/($B25))*10000</f>
        <v>19.229998798125074</v>
      </c>
      <c r="F25" s="2">
        <f>((guardian!F25)/($B25))*10000</f>
        <v>1.0015624374023477</v>
      </c>
      <c r="G25" s="2">
        <f>((guardian!G25)/($B25))*10000</f>
        <v>0.40062497496093907</v>
      </c>
      <c r="H25" s="2">
        <f>((guardian!H25)/($B25))*10000</f>
        <v>1.8028123873242257</v>
      </c>
    </row>
    <row r="26" spans="1:8" x14ac:dyDescent="0.25">
      <c r="A26">
        <v>2012</v>
      </c>
      <c r="B26">
        <v>95055</v>
      </c>
      <c r="C26" s="2">
        <f>((guardian!C26)/($B26))*10000</f>
        <v>60.280890011046239</v>
      </c>
      <c r="D26" s="2">
        <f>((guardian!D26)/($B26))*10000</f>
        <v>27.457787596654569</v>
      </c>
      <c r="E26" s="2">
        <f>((guardian!E26)/($B26))*10000</f>
        <v>17.358371469149439</v>
      </c>
      <c r="F26" s="2">
        <f>((guardian!F26)/($B26))*10000</f>
        <v>0.63121350796907061</v>
      </c>
      <c r="G26" s="2">
        <f>((guardian!G26)/($B26))*10000</f>
        <v>0.21040450265635685</v>
      </c>
      <c r="H26" s="2">
        <f>((guardian!H26)/($B26))*10000</f>
        <v>1.8936405239072116</v>
      </c>
    </row>
    <row r="27" spans="1:8" x14ac:dyDescent="0.25">
      <c r="A27">
        <v>2013</v>
      </c>
      <c r="B27">
        <v>96012</v>
      </c>
      <c r="C27" s="2">
        <f>((guardian!C27)/($B27))*10000</f>
        <v>44.473607465733451</v>
      </c>
      <c r="D27" s="2">
        <f>((guardian!D27)/($B27))*10000</f>
        <v>33.745781777277841</v>
      </c>
      <c r="E27" s="2">
        <f>((guardian!E27)/($B27))*10000</f>
        <v>21.039036787068284</v>
      </c>
      <c r="F27" s="2">
        <f>((guardian!F27)/($B27))*10000</f>
        <v>0.83322917968587262</v>
      </c>
      <c r="G27" s="2">
        <f>((guardian!G27)/($B27))*10000</f>
        <v>0.52076823730367039</v>
      </c>
      <c r="H27" s="2">
        <f>((guardian!H27)/($B27))*10000</f>
        <v>1.6664583593717452</v>
      </c>
    </row>
    <row r="28" spans="1:8" x14ac:dyDescent="0.25">
      <c r="A28" t="s">
        <v>1</v>
      </c>
      <c r="B28" s="1">
        <f>SUM(B2:B27)</f>
        <v>1706936</v>
      </c>
      <c r="C28" s="2">
        <f>((guardian!C28)/($B28))*10000</f>
        <v>60.517793285747096</v>
      </c>
      <c r="D28" s="2">
        <f>((guardian!D28)/($B28))*10000</f>
        <v>26.146264417646588</v>
      </c>
      <c r="E28" s="2">
        <f>((guardian!E28)/($B28))*10000</f>
        <v>14.177450121152756</v>
      </c>
      <c r="F28" s="2">
        <f>((guardian!F28)/($B28))*10000</f>
        <v>0.52726054169576364</v>
      </c>
      <c r="G28" s="2">
        <f>((guardian!G28)/($B28))*10000</f>
        <v>0.27534717177445434</v>
      </c>
      <c r="H28" s="2">
        <f>((guardian!H28)/($B28))*10000</f>
        <v>1.2654253000698328</v>
      </c>
    </row>
    <row r="29" spans="1:8" x14ac:dyDescent="0.25">
      <c r="A29" t="s">
        <v>7</v>
      </c>
      <c r="B29" s="2">
        <f>AVERAGE(B2:B27)</f>
        <v>65651.38461538461</v>
      </c>
      <c r="C29" s="2">
        <f t="shared" ref="C29:H29" si="0">AVERAGE(C2:C27)</f>
        <v>61.095218818070812</v>
      </c>
      <c r="D29" s="2">
        <f t="shared" si="0"/>
        <v>23.963191479943763</v>
      </c>
      <c r="E29" s="2">
        <f t="shared" si="0"/>
        <v>12.148351103342817</v>
      </c>
      <c r="F29" s="2">
        <f t="shared" si="0"/>
        <v>0.42338343298019654</v>
      </c>
      <c r="G29" s="2">
        <f t="shared" si="0"/>
        <v>0.1986562473653484</v>
      </c>
      <c r="H29" s="2">
        <f t="shared" si="0"/>
        <v>1.1104392277443795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opLeftCell="A15" workbookViewId="0">
      <selection activeCell="B27" sqref="B2:B27"/>
    </sheetView>
  </sheetViews>
  <sheetFormatPr defaultRowHeight="15" x14ac:dyDescent="0.25"/>
  <cols>
    <col min="2" max="2" width="9.5703125" style="1" bestFit="1" customWidth="1"/>
    <col min="3" max="3" width="12.42578125" style="1" bestFit="1" customWidth="1"/>
    <col min="4" max="4" width="10.140625" style="1" bestFit="1" customWidth="1"/>
    <col min="5" max="5" width="24" style="1" bestFit="1" customWidth="1"/>
    <col min="6" max="6" width="26.5703125" style="1" bestFit="1" customWidth="1"/>
    <col min="7" max="7" width="40" style="1" bestFit="1" customWidth="1"/>
    <col min="8" max="8" width="24.7109375" bestFit="1" customWidth="1"/>
    <col min="9" max="9" width="50.42578125" bestFit="1" customWidth="1"/>
  </cols>
  <sheetData>
    <row r="1" spans="1:8" x14ac:dyDescent="0.25"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</row>
    <row r="2" spans="1:8" x14ac:dyDescent="0.25">
      <c r="A2">
        <v>1988</v>
      </c>
      <c r="B2">
        <v>42817</v>
      </c>
      <c r="C2">
        <v>92</v>
      </c>
      <c r="D2">
        <v>31</v>
      </c>
      <c r="E2">
        <v>6</v>
      </c>
      <c r="F2">
        <v>1</v>
      </c>
      <c r="G2" s="2">
        <v>0</v>
      </c>
      <c r="H2" s="2">
        <v>0</v>
      </c>
    </row>
    <row r="3" spans="1:8" x14ac:dyDescent="0.25">
      <c r="A3">
        <v>1989</v>
      </c>
      <c r="B3">
        <v>58036</v>
      </c>
      <c r="C3">
        <v>300</v>
      </c>
      <c r="D3">
        <v>104</v>
      </c>
      <c r="E3">
        <v>10</v>
      </c>
      <c r="F3">
        <v>1</v>
      </c>
      <c r="G3" s="2">
        <v>1</v>
      </c>
      <c r="H3" s="2">
        <v>0</v>
      </c>
    </row>
    <row r="4" spans="1:8" x14ac:dyDescent="0.25">
      <c r="A4">
        <v>1990</v>
      </c>
      <c r="B4">
        <v>54063</v>
      </c>
      <c r="C4">
        <v>286</v>
      </c>
      <c r="D4">
        <v>82</v>
      </c>
      <c r="E4">
        <v>15</v>
      </c>
      <c r="F4" s="2">
        <v>0</v>
      </c>
      <c r="G4" s="2">
        <v>0</v>
      </c>
      <c r="H4">
        <v>2</v>
      </c>
    </row>
    <row r="5" spans="1:8" x14ac:dyDescent="0.25">
      <c r="A5">
        <v>1991</v>
      </c>
      <c r="B5">
        <v>47931</v>
      </c>
      <c r="C5">
        <v>165</v>
      </c>
      <c r="D5">
        <v>57</v>
      </c>
      <c r="E5">
        <v>7</v>
      </c>
      <c r="F5" s="2">
        <v>0</v>
      </c>
      <c r="G5" s="2">
        <v>0</v>
      </c>
      <c r="H5" s="2">
        <v>0</v>
      </c>
    </row>
    <row r="6" spans="1:8" x14ac:dyDescent="0.25">
      <c r="A6">
        <v>1992</v>
      </c>
      <c r="B6">
        <v>45626</v>
      </c>
      <c r="C6">
        <v>206</v>
      </c>
      <c r="D6">
        <v>79</v>
      </c>
      <c r="E6">
        <v>7</v>
      </c>
      <c r="F6">
        <v>2</v>
      </c>
      <c r="G6" s="2">
        <v>0</v>
      </c>
      <c r="H6" s="2">
        <v>0</v>
      </c>
    </row>
    <row r="7" spans="1:8" x14ac:dyDescent="0.25">
      <c r="A7">
        <v>1993</v>
      </c>
      <c r="B7">
        <v>42194</v>
      </c>
      <c r="C7">
        <v>165</v>
      </c>
      <c r="D7">
        <v>61</v>
      </c>
      <c r="E7">
        <v>9</v>
      </c>
      <c r="F7">
        <v>1</v>
      </c>
      <c r="G7" s="2">
        <v>0</v>
      </c>
      <c r="H7" s="2">
        <v>0</v>
      </c>
    </row>
    <row r="8" spans="1:8" x14ac:dyDescent="0.25">
      <c r="A8">
        <v>1994</v>
      </c>
      <c r="B8">
        <v>34526</v>
      </c>
      <c r="C8">
        <v>110</v>
      </c>
      <c r="D8">
        <v>32</v>
      </c>
      <c r="E8">
        <v>8</v>
      </c>
      <c r="F8" s="2">
        <v>0</v>
      </c>
      <c r="G8" s="2">
        <v>0</v>
      </c>
      <c r="H8">
        <v>1</v>
      </c>
    </row>
    <row r="9" spans="1:8" x14ac:dyDescent="0.25">
      <c r="A9">
        <v>1995</v>
      </c>
      <c r="B9">
        <v>35931</v>
      </c>
      <c r="C9">
        <v>117</v>
      </c>
      <c r="D9">
        <v>38</v>
      </c>
      <c r="E9">
        <v>10</v>
      </c>
      <c r="F9">
        <v>1</v>
      </c>
      <c r="G9" s="2">
        <v>0</v>
      </c>
      <c r="H9" s="2">
        <v>0</v>
      </c>
    </row>
    <row r="10" spans="1:8" x14ac:dyDescent="0.25">
      <c r="A10">
        <v>1996</v>
      </c>
      <c r="B10">
        <v>35568</v>
      </c>
      <c r="C10">
        <v>112</v>
      </c>
      <c r="D10">
        <v>39</v>
      </c>
      <c r="E10">
        <v>10</v>
      </c>
      <c r="F10" s="2">
        <v>0</v>
      </c>
      <c r="G10" s="2">
        <v>1</v>
      </c>
      <c r="H10">
        <v>2</v>
      </c>
    </row>
    <row r="11" spans="1:8" x14ac:dyDescent="0.25">
      <c r="A11">
        <v>1997</v>
      </c>
      <c r="B11">
        <v>33482</v>
      </c>
      <c r="C11">
        <v>179</v>
      </c>
      <c r="D11">
        <v>40</v>
      </c>
      <c r="E11">
        <v>5</v>
      </c>
      <c r="F11">
        <v>2</v>
      </c>
      <c r="G11" s="2">
        <v>0</v>
      </c>
      <c r="H11">
        <v>1</v>
      </c>
    </row>
    <row r="12" spans="1:8" x14ac:dyDescent="0.25">
      <c r="A12">
        <v>1998</v>
      </c>
      <c r="B12">
        <v>58763</v>
      </c>
      <c r="C12">
        <v>214</v>
      </c>
      <c r="D12">
        <v>31</v>
      </c>
      <c r="E12">
        <v>10</v>
      </c>
      <c r="F12" s="2">
        <v>0</v>
      </c>
      <c r="G12" s="2">
        <v>0</v>
      </c>
      <c r="H12" s="2">
        <v>0</v>
      </c>
    </row>
    <row r="13" spans="1:8" x14ac:dyDescent="0.25">
      <c r="A13">
        <v>1999</v>
      </c>
      <c r="B13">
        <v>46587</v>
      </c>
      <c r="C13">
        <v>172</v>
      </c>
      <c r="D13">
        <v>41</v>
      </c>
      <c r="E13">
        <v>9</v>
      </c>
      <c r="F13">
        <v>1</v>
      </c>
      <c r="G13" s="2">
        <v>0</v>
      </c>
      <c r="H13" s="2">
        <v>0</v>
      </c>
    </row>
    <row r="14" spans="1:8" x14ac:dyDescent="0.25">
      <c r="A14">
        <v>2000</v>
      </c>
      <c r="B14">
        <v>49848</v>
      </c>
      <c r="C14">
        <v>206</v>
      </c>
      <c r="D14">
        <v>50</v>
      </c>
      <c r="E14">
        <v>9</v>
      </c>
      <c r="F14">
        <v>2</v>
      </c>
      <c r="G14" s="2">
        <v>0</v>
      </c>
      <c r="H14">
        <v>1</v>
      </c>
    </row>
    <row r="15" spans="1:8" x14ac:dyDescent="0.25">
      <c r="A15">
        <v>2001</v>
      </c>
      <c r="B15">
        <v>31142</v>
      </c>
      <c r="C15">
        <v>87</v>
      </c>
      <c r="D15">
        <v>11</v>
      </c>
      <c r="E15">
        <v>2</v>
      </c>
      <c r="F15">
        <v>1</v>
      </c>
      <c r="G15" s="2">
        <v>0</v>
      </c>
      <c r="H15">
        <v>1</v>
      </c>
    </row>
    <row r="16" spans="1:8" x14ac:dyDescent="0.25">
      <c r="A16">
        <v>2002</v>
      </c>
      <c r="B16">
        <v>29834</v>
      </c>
      <c r="C16">
        <v>101</v>
      </c>
      <c r="D16">
        <v>36</v>
      </c>
      <c r="E16">
        <v>5</v>
      </c>
      <c r="F16" s="2">
        <v>0</v>
      </c>
      <c r="G16" s="2">
        <v>0</v>
      </c>
      <c r="H16" s="2">
        <v>0</v>
      </c>
    </row>
    <row r="17" spans="1:8" x14ac:dyDescent="0.25">
      <c r="A17">
        <v>2003</v>
      </c>
      <c r="B17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</row>
    <row r="18" spans="1:8" x14ac:dyDescent="0.25">
      <c r="A18">
        <v>2004</v>
      </c>
      <c r="B18">
        <v>32557</v>
      </c>
      <c r="C18">
        <v>161</v>
      </c>
      <c r="D18">
        <v>30</v>
      </c>
      <c r="E18">
        <v>7</v>
      </c>
      <c r="F18">
        <v>1</v>
      </c>
      <c r="G18" s="2">
        <v>0</v>
      </c>
      <c r="H18">
        <v>1</v>
      </c>
    </row>
    <row r="19" spans="1:8" x14ac:dyDescent="0.25">
      <c r="A19">
        <v>2005</v>
      </c>
      <c r="B19">
        <v>31137</v>
      </c>
      <c r="C19">
        <v>130</v>
      </c>
      <c r="D19">
        <v>29</v>
      </c>
      <c r="E19">
        <v>5</v>
      </c>
      <c r="F19" s="2">
        <v>0</v>
      </c>
      <c r="G19" s="2">
        <v>0</v>
      </c>
      <c r="H19" s="2">
        <v>0</v>
      </c>
    </row>
    <row r="20" spans="1:8" x14ac:dyDescent="0.25">
      <c r="A20">
        <v>2006</v>
      </c>
      <c r="B20">
        <v>33329</v>
      </c>
      <c r="C20">
        <v>117</v>
      </c>
      <c r="D20">
        <v>49</v>
      </c>
      <c r="E20">
        <v>16</v>
      </c>
      <c r="F20">
        <v>3</v>
      </c>
      <c r="G20" s="2">
        <v>1</v>
      </c>
      <c r="H20">
        <v>1</v>
      </c>
    </row>
    <row r="21" spans="1:8" x14ac:dyDescent="0.25">
      <c r="A21">
        <v>2007</v>
      </c>
      <c r="B21">
        <v>35089</v>
      </c>
      <c r="C21">
        <v>125</v>
      </c>
      <c r="D21">
        <v>32</v>
      </c>
      <c r="E21">
        <v>16</v>
      </c>
      <c r="F21">
        <v>1</v>
      </c>
      <c r="G21" s="2">
        <v>1</v>
      </c>
      <c r="H21">
        <v>1</v>
      </c>
    </row>
    <row r="22" spans="1:8" x14ac:dyDescent="0.25">
      <c r="A22">
        <v>2008</v>
      </c>
      <c r="B22">
        <v>32500</v>
      </c>
      <c r="C22">
        <v>107</v>
      </c>
      <c r="D22">
        <v>17</v>
      </c>
      <c r="E22">
        <v>17</v>
      </c>
      <c r="F22">
        <v>1</v>
      </c>
      <c r="G22" s="2">
        <v>0</v>
      </c>
      <c r="H22">
        <v>4</v>
      </c>
    </row>
    <row r="23" spans="1:8" x14ac:dyDescent="0.25">
      <c r="A23">
        <v>2009</v>
      </c>
      <c r="B23">
        <v>29731</v>
      </c>
      <c r="C23">
        <v>122</v>
      </c>
      <c r="D23">
        <v>17</v>
      </c>
      <c r="E23">
        <v>14</v>
      </c>
      <c r="F23">
        <v>1</v>
      </c>
      <c r="G23" s="2">
        <v>0</v>
      </c>
      <c r="H23">
        <v>2</v>
      </c>
    </row>
    <row r="24" spans="1:8" x14ac:dyDescent="0.25">
      <c r="A24">
        <v>2010</v>
      </c>
      <c r="B24">
        <v>31320</v>
      </c>
      <c r="C24">
        <v>185</v>
      </c>
      <c r="D24">
        <v>30</v>
      </c>
      <c r="E24">
        <v>26</v>
      </c>
      <c r="F24">
        <v>4</v>
      </c>
      <c r="G24" s="2">
        <v>0</v>
      </c>
      <c r="H24">
        <v>5</v>
      </c>
    </row>
    <row r="25" spans="1:8" x14ac:dyDescent="0.25">
      <c r="A25">
        <v>2011</v>
      </c>
      <c r="B25">
        <v>29460</v>
      </c>
      <c r="C25">
        <v>220</v>
      </c>
      <c r="D25">
        <v>27</v>
      </c>
      <c r="E25">
        <v>34</v>
      </c>
      <c r="F25">
        <v>1</v>
      </c>
      <c r="G25" s="2">
        <v>0</v>
      </c>
      <c r="H25">
        <v>5</v>
      </c>
    </row>
    <row r="26" spans="1:8" x14ac:dyDescent="0.25">
      <c r="A26">
        <v>2012</v>
      </c>
      <c r="B26">
        <v>28776</v>
      </c>
      <c r="C26">
        <v>165</v>
      </c>
      <c r="D26">
        <v>21</v>
      </c>
      <c r="E26">
        <v>35</v>
      </c>
      <c r="F26">
        <v>1</v>
      </c>
      <c r="G26" s="2">
        <v>2</v>
      </c>
      <c r="H26">
        <v>19</v>
      </c>
    </row>
    <row r="27" spans="1:8" x14ac:dyDescent="0.25">
      <c r="A27">
        <v>2013</v>
      </c>
      <c r="B27">
        <v>32348</v>
      </c>
      <c r="C27">
        <v>124</v>
      </c>
      <c r="D27">
        <v>57</v>
      </c>
      <c r="E27">
        <v>24</v>
      </c>
      <c r="F27">
        <v>2</v>
      </c>
      <c r="G27" s="2">
        <v>1</v>
      </c>
      <c r="H27">
        <v>5</v>
      </c>
    </row>
    <row r="28" spans="1:8" x14ac:dyDescent="0.25">
      <c r="A28" t="s">
        <v>1</v>
      </c>
      <c r="B28" s="1">
        <f>SUM(B2:B27)</f>
        <v>962596</v>
      </c>
      <c r="C28" s="1">
        <f t="shared" ref="C28:H28" si="0">SUM(C2:C27)</f>
        <v>3968</v>
      </c>
      <c r="D28" s="1">
        <f t="shared" si="0"/>
        <v>1041</v>
      </c>
      <c r="E28" s="1">
        <f t="shared" si="0"/>
        <v>316</v>
      </c>
      <c r="F28" s="1">
        <f t="shared" si="0"/>
        <v>27</v>
      </c>
      <c r="G28" s="1">
        <f t="shared" si="0"/>
        <v>7</v>
      </c>
      <c r="H28" s="1">
        <f t="shared" si="0"/>
        <v>51</v>
      </c>
    </row>
    <row r="29" spans="1:8" x14ac:dyDescent="0.25">
      <c r="A29" t="s">
        <v>7</v>
      </c>
      <c r="B29" s="1">
        <f>AVERAGE(B18:B27,B2:B16)</f>
        <v>38503.800000000003</v>
      </c>
      <c r="C29" s="1">
        <f t="shared" ref="C29:H29" si="1">AVERAGE(C18:C27,C2:C16)</f>
        <v>158.72</v>
      </c>
      <c r="D29" s="1">
        <f t="shared" si="1"/>
        <v>41.64</v>
      </c>
      <c r="E29" s="1">
        <f t="shared" si="1"/>
        <v>12.64</v>
      </c>
      <c r="F29" s="1">
        <f t="shared" si="1"/>
        <v>1.08</v>
      </c>
      <c r="G29" s="1">
        <f t="shared" si="1"/>
        <v>0.28000000000000003</v>
      </c>
      <c r="H29" s="1">
        <f t="shared" si="1"/>
        <v>2.04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G12" sqref="G12"/>
    </sheetView>
  </sheetViews>
  <sheetFormatPr defaultRowHeight="15" x14ac:dyDescent="0.25"/>
  <cols>
    <col min="2" max="2" width="14.7109375" style="1" bestFit="1" customWidth="1"/>
    <col min="3" max="3" width="13" style="1" bestFit="1" customWidth="1"/>
    <col min="4" max="4" width="12" style="1" bestFit="1" customWidth="1"/>
    <col min="5" max="5" width="24.42578125" style="1" bestFit="1" customWidth="1"/>
    <col min="6" max="6" width="27" style="1" bestFit="1" customWidth="1"/>
    <col min="7" max="7" width="40.42578125" style="1" bestFit="1" customWidth="1"/>
    <col min="8" max="8" width="25.140625" bestFit="1" customWidth="1"/>
    <col min="9" max="9" width="50.42578125" bestFit="1" customWidth="1"/>
  </cols>
  <sheetData>
    <row r="1" spans="1:8" x14ac:dyDescent="0.25">
      <c r="A1" t="s">
        <v>9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</row>
    <row r="2" spans="1:8" x14ac:dyDescent="0.25">
      <c r="A2">
        <v>1988</v>
      </c>
      <c r="B2">
        <v>42817</v>
      </c>
      <c r="C2" s="2">
        <f>(('toronto star'!C2)/($B2))*10000</f>
        <v>21.48679262909592</v>
      </c>
      <c r="D2" s="2">
        <f>(('toronto star'!D2)/($B2))*10000</f>
        <v>7.2401149076301472</v>
      </c>
      <c r="E2" s="2">
        <f>(('toronto star'!E2)/($B2))*10000</f>
        <v>1.4013125627671252</v>
      </c>
      <c r="F2" s="2">
        <f>(('toronto star'!F2)/($B2))*10000</f>
        <v>0.23355209379452085</v>
      </c>
      <c r="G2" s="2">
        <f>(('toronto star'!G2)/($B2))*10000</f>
        <v>0</v>
      </c>
      <c r="H2" s="2">
        <f>(('toronto star'!H2)/($B2))*10000</f>
        <v>0</v>
      </c>
    </row>
    <row r="3" spans="1:8" x14ac:dyDescent="0.25">
      <c r="A3">
        <v>1989</v>
      </c>
      <c r="B3">
        <v>58036</v>
      </c>
      <c r="C3" s="2">
        <f>(('toronto star'!C3)/($B3))*10000</f>
        <v>51.692053208353428</v>
      </c>
      <c r="D3" s="2">
        <f>(('toronto star'!D3)/($B3))*10000</f>
        <v>17.919911778895859</v>
      </c>
      <c r="E3" s="2">
        <f>(('toronto star'!E3)/($B3))*10000</f>
        <v>1.723068440278448</v>
      </c>
      <c r="F3" s="2">
        <f>(('toronto star'!F3)/($B3))*10000</f>
        <v>0.1723068440278448</v>
      </c>
      <c r="G3" s="2">
        <f>(('toronto star'!G3)/($B3))*10000</f>
        <v>0.1723068440278448</v>
      </c>
      <c r="H3" s="2">
        <f>(('toronto star'!H3)/($B3))*10000</f>
        <v>0</v>
      </c>
    </row>
    <row r="4" spans="1:8" x14ac:dyDescent="0.25">
      <c r="A4">
        <v>1990</v>
      </c>
      <c r="B4">
        <v>54063</v>
      </c>
      <c r="C4" s="2">
        <f>(('toronto star'!C4)/($B4))*10000</f>
        <v>52.901244843978318</v>
      </c>
      <c r="D4" s="2">
        <f>(('toronto star'!D4)/($B4))*10000</f>
        <v>15.167489780441338</v>
      </c>
      <c r="E4" s="2">
        <f>(('toronto star'!E4)/($B4))*10000</f>
        <v>2.7745408134953666</v>
      </c>
      <c r="F4" s="2">
        <f>(('toronto star'!F4)/($B4))*10000</f>
        <v>0</v>
      </c>
      <c r="G4" s="2">
        <f>(('toronto star'!G4)/($B4))*10000</f>
        <v>0</v>
      </c>
      <c r="H4" s="2">
        <f>(('toronto star'!H4)/($B4))*10000</f>
        <v>0.36993877513271556</v>
      </c>
    </row>
    <row r="5" spans="1:8" x14ac:dyDescent="0.25">
      <c r="A5">
        <v>1991</v>
      </c>
      <c r="B5">
        <v>47931</v>
      </c>
      <c r="C5" s="2">
        <f>(('toronto star'!C5)/($B5))*10000</f>
        <v>34.42448519747137</v>
      </c>
      <c r="D5" s="2">
        <f>(('toronto star'!D5)/($B5))*10000</f>
        <v>11.892094886399198</v>
      </c>
      <c r="E5" s="2">
        <f>(('toronto star'!E5)/($B5))*10000</f>
        <v>1.4604327053472699</v>
      </c>
      <c r="F5" s="2">
        <f>(('toronto star'!F5)/($B5))*10000</f>
        <v>0</v>
      </c>
      <c r="G5" s="2">
        <f>(('toronto star'!G5)/($B5))*10000</f>
        <v>0</v>
      </c>
      <c r="H5" s="2">
        <f>(('toronto star'!H5)/($B5))*10000</f>
        <v>0</v>
      </c>
    </row>
    <row r="6" spans="1:8" x14ac:dyDescent="0.25">
      <c r="A6">
        <v>1992</v>
      </c>
      <c r="B6">
        <v>45626</v>
      </c>
      <c r="C6" s="2">
        <f>(('toronto star'!C6)/($B6))*10000</f>
        <v>45.149695349143038</v>
      </c>
      <c r="D6" s="2">
        <f>(('toronto star'!D6)/($B6))*10000</f>
        <v>17.314688993117958</v>
      </c>
      <c r="E6" s="2">
        <f>(('toronto star'!E6)/($B6))*10000</f>
        <v>1.5342129487572875</v>
      </c>
      <c r="F6" s="2">
        <f>(('toronto star'!F6)/($B6))*10000</f>
        <v>0.43834655678779644</v>
      </c>
      <c r="G6" s="2">
        <f>(('toronto star'!G6)/($B6))*10000</f>
        <v>0</v>
      </c>
      <c r="H6" s="2">
        <f>(('toronto star'!H6)/($B6))*10000</f>
        <v>0</v>
      </c>
    </row>
    <row r="7" spans="1:8" x14ac:dyDescent="0.25">
      <c r="A7">
        <v>1993</v>
      </c>
      <c r="B7">
        <v>42194</v>
      </c>
      <c r="C7" s="2">
        <f>(('toronto star'!C7)/($B7))*10000</f>
        <v>39.105086031189273</v>
      </c>
      <c r="D7" s="2">
        <f>(('toronto star'!D7)/($B7))*10000</f>
        <v>14.457031805469972</v>
      </c>
      <c r="E7" s="2">
        <f>(('toronto star'!E7)/($B7))*10000</f>
        <v>2.1330046926103239</v>
      </c>
      <c r="F7" s="2">
        <f>(('toronto star'!F7)/($B7))*10000</f>
        <v>0.23700052140114708</v>
      </c>
      <c r="G7" s="2">
        <f>(('toronto star'!G7)/($B7))*10000</f>
        <v>0</v>
      </c>
      <c r="H7" s="2">
        <f>(('toronto star'!H7)/($B7))*10000</f>
        <v>0</v>
      </c>
    </row>
    <row r="8" spans="1:8" x14ac:dyDescent="0.25">
      <c r="A8">
        <v>1994</v>
      </c>
      <c r="B8">
        <v>34526</v>
      </c>
      <c r="C8" s="2">
        <f>(('toronto star'!C8)/($B8))*10000</f>
        <v>31.860047500434455</v>
      </c>
      <c r="D8" s="2">
        <f>(('toronto star'!D8)/($B8))*10000</f>
        <v>9.2683774546718425</v>
      </c>
      <c r="E8" s="2">
        <f>(('toronto star'!E8)/($B8))*10000</f>
        <v>2.3170943636679606</v>
      </c>
      <c r="F8" s="2">
        <f>(('toronto star'!F8)/($B8))*10000</f>
        <v>0</v>
      </c>
      <c r="G8" s="2">
        <f>(('toronto star'!G8)/($B8))*10000</f>
        <v>0</v>
      </c>
      <c r="H8" s="2">
        <f>(('toronto star'!H8)/($B8))*10000</f>
        <v>0.28963679545849508</v>
      </c>
    </row>
    <row r="9" spans="1:8" x14ac:dyDescent="0.25">
      <c r="A9">
        <v>1995</v>
      </c>
      <c r="B9">
        <v>35931</v>
      </c>
      <c r="C9" s="2">
        <f>(('toronto star'!C9)/($B9))*10000</f>
        <v>32.562411288302577</v>
      </c>
      <c r="D9" s="2">
        <f>(('toronto star'!D9)/($B9))*10000</f>
        <v>10.575825888508531</v>
      </c>
      <c r="E9" s="2">
        <f>(('toronto star'!E9)/($B9))*10000</f>
        <v>2.783112075923297</v>
      </c>
      <c r="F9" s="2">
        <f>(('toronto star'!F9)/($B9))*10000</f>
        <v>0.27831120759232975</v>
      </c>
      <c r="G9" s="2">
        <f>(('toronto star'!G9)/($B9))*10000</f>
        <v>0</v>
      </c>
      <c r="H9" s="2">
        <f>(('toronto star'!H9)/($B9))*10000</f>
        <v>0</v>
      </c>
    </row>
    <row r="10" spans="1:8" x14ac:dyDescent="0.25">
      <c r="A10">
        <v>1996</v>
      </c>
      <c r="B10">
        <v>35568</v>
      </c>
      <c r="C10" s="2">
        <f>(('toronto star'!C10)/($B10))*10000</f>
        <v>31.488978857399907</v>
      </c>
      <c r="D10" s="2">
        <f>(('toronto star'!D10)/($B10))*10000</f>
        <v>10.964912280701753</v>
      </c>
      <c r="E10" s="2">
        <f>(('toronto star'!E10)/($B10))*10000</f>
        <v>2.8115159694107064</v>
      </c>
      <c r="F10" s="2">
        <f>(('toronto star'!F10)/($B10))*10000</f>
        <v>0</v>
      </c>
      <c r="G10" s="2">
        <f>(('toronto star'!G10)/($B10))*10000</f>
        <v>0.28115159694107061</v>
      </c>
      <c r="H10" s="2">
        <f>(('toronto star'!H10)/($B10))*10000</f>
        <v>0.56230319388214123</v>
      </c>
    </row>
    <row r="11" spans="1:8" x14ac:dyDescent="0.25">
      <c r="A11">
        <v>1997</v>
      </c>
      <c r="B11">
        <v>33482</v>
      </c>
      <c r="C11" s="2">
        <f>(('toronto star'!C11)/($B11))*10000</f>
        <v>53.461561435995456</v>
      </c>
      <c r="D11" s="2">
        <f>(('toronto star'!D11)/($B11))*10000</f>
        <v>11.946717639328595</v>
      </c>
      <c r="E11" s="2">
        <f>(('toronto star'!E11)/($B11))*10000</f>
        <v>1.4933397049160744</v>
      </c>
      <c r="F11" s="2">
        <f>(('toronto star'!F11)/($B11))*10000</f>
        <v>0.59733588196642973</v>
      </c>
      <c r="G11" s="2">
        <f>(('toronto star'!G11)/($B11))*10000</f>
        <v>0</v>
      </c>
      <c r="H11" s="2">
        <f>(('toronto star'!H11)/($B11))*10000</f>
        <v>0.29866794098321486</v>
      </c>
    </row>
    <row r="12" spans="1:8" x14ac:dyDescent="0.25">
      <c r="A12">
        <v>1998</v>
      </c>
      <c r="B12">
        <v>58763</v>
      </c>
      <c r="C12" s="2">
        <f>(('toronto star'!C12)/($B12))*10000</f>
        <v>36.417473580314144</v>
      </c>
      <c r="D12" s="2">
        <f>(('toronto star'!D12)/($B12))*10000</f>
        <v>5.2754284158398983</v>
      </c>
      <c r="E12" s="2">
        <f>(('toronto star'!E12)/($B12))*10000</f>
        <v>1.7017511018838383</v>
      </c>
      <c r="F12" s="2">
        <f>(('toronto star'!F12)/($B12))*10000</f>
        <v>0</v>
      </c>
      <c r="G12" s="2">
        <f>(('toronto star'!G12)/($B12))*10000</f>
        <v>0</v>
      </c>
      <c r="H12" s="2">
        <f>(('toronto star'!H12)/($B12))*10000</f>
        <v>0</v>
      </c>
    </row>
    <row r="13" spans="1:8" x14ac:dyDescent="0.25">
      <c r="A13">
        <v>1999</v>
      </c>
      <c r="B13">
        <v>46587</v>
      </c>
      <c r="C13" s="2">
        <f>(('toronto star'!C13)/($B13))*10000</f>
        <v>36.920170863116319</v>
      </c>
      <c r="D13" s="2">
        <f>(('toronto star'!D13)/($B13))*10000</f>
        <v>8.8007384034172613</v>
      </c>
      <c r="E13" s="2">
        <f>(('toronto star'!E13)/($B13))*10000</f>
        <v>1.9318694056281795</v>
      </c>
      <c r="F13" s="2">
        <f>(('toronto star'!F13)/($B13))*10000</f>
        <v>0.21465215618090885</v>
      </c>
      <c r="G13" s="2">
        <f>(('toronto star'!G13)/($B13))*10000</f>
        <v>0</v>
      </c>
      <c r="H13" s="2">
        <f>(('toronto star'!H13)/($B13))*10000</f>
        <v>0</v>
      </c>
    </row>
    <row r="14" spans="1:8" x14ac:dyDescent="0.25">
      <c r="A14">
        <v>2000</v>
      </c>
      <c r="B14">
        <v>49848</v>
      </c>
      <c r="C14" s="2">
        <f>(('toronto star'!C14)/($B14))*10000</f>
        <v>41.325629914941423</v>
      </c>
      <c r="D14" s="2">
        <f>(('toronto star'!D14)/($B14))*10000</f>
        <v>10.030492697801316</v>
      </c>
      <c r="E14" s="2">
        <f>(('toronto star'!E14)/($B14))*10000</f>
        <v>1.8054886856042369</v>
      </c>
      <c r="F14" s="2">
        <f>(('toronto star'!F14)/($B14))*10000</f>
        <v>0.40121970791205258</v>
      </c>
      <c r="G14" s="2">
        <f>(('toronto star'!G14)/($B14))*10000</f>
        <v>0</v>
      </c>
      <c r="H14" s="2">
        <f>(('toronto star'!H14)/($B14))*10000</f>
        <v>0.20060985395602629</v>
      </c>
    </row>
    <row r="15" spans="1:8" x14ac:dyDescent="0.25">
      <c r="A15">
        <v>2001</v>
      </c>
      <c r="B15">
        <v>31142</v>
      </c>
      <c r="C15" s="2">
        <f>(('toronto star'!C15)/($B15))*10000</f>
        <v>27.936548712349882</v>
      </c>
      <c r="D15" s="2">
        <f>(('toronto star'!D15)/($B15))*10000</f>
        <v>3.5322073084580312</v>
      </c>
      <c r="E15" s="2">
        <f>(('toronto star'!E15)/($B15))*10000</f>
        <v>0.64221951062873295</v>
      </c>
      <c r="F15" s="2">
        <f>(('toronto star'!F15)/($B15))*10000</f>
        <v>0.32110975531436647</v>
      </c>
      <c r="G15" s="2">
        <f>(('toronto star'!G15)/($B15))*10000</f>
        <v>0</v>
      </c>
      <c r="H15" s="2">
        <f>(('toronto star'!H15)/($B15))*10000</f>
        <v>0.32110975531436647</v>
      </c>
    </row>
    <row r="16" spans="1:8" x14ac:dyDescent="0.25">
      <c r="A16">
        <v>2002</v>
      </c>
      <c r="B16">
        <v>29834</v>
      </c>
      <c r="C16" s="2">
        <f>(('toronto star'!C16)/($B16))*10000</f>
        <v>33.853992089562247</v>
      </c>
      <c r="D16" s="2">
        <f>(('toronto star'!D16)/($B16))*10000</f>
        <v>12.066769457665751</v>
      </c>
      <c r="E16" s="2">
        <f>(('toronto star'!E16)/($B16))*10000</f>
        <v>1.6759402024535766</v>
      </c>
      <c r="F16" s="2">
        <f>(('toronto star'!F16)/($B16))*10000</f>
        <v>0</v>
      </c>
      <c r="G16" s="2">
        <f>(('toronto star'!G16)/($B16))*10000</f>
        <v>0</v>
      </c>
      <c r="H16" s="2">
        <f>(('toronto star'!H16)/($B16))*10000</f>
        <v>0</v>
      </c>
    </row>
    <row r="17" spans="1:8" x14ac:dyDescent="0.25">
      <c r="A17">
        <v>2003</v>
      </c>
      <c r="B17">
        <v>1</v>
      </c>
      <c r="C17" s="2">
        <f>(('toronto star'!C17)/($B17))*10000</f>
        <v>0</v>
      </c>
      <c r="D17" s="2">
        <f>(('toronto star'!D17)/($B17))*10000</f>
        <v>0</v>
      </c>
      <c r="E17" s="2">
        <f>(('toronto star'!E17)/($B17))*10000</f>
        <v>0</v>
      </c>
      <c r="F17" s="2">
        <f>(('toronto star'!F17)/($B17))*10000</f>
        <v>0</v>
      </c>
      <c r="G17" s="2">
        <f>(('toronto star'!G17)/($B17))*10000</f>
        <v>0</v>
      </c>
      <c r="H17" s="2">
        <f>(('toronto star'!H17)/($B17))*10000</f>
        <v>0</v>
      </c>
    </row>
    <row r="18" spans="1:8" x14ac:dyDescent="0.25">
      <c r="A18">
        <v>2004</v>
      </c>
      <c r="B18">
        <v>32557</v>
      </c>
      <c r="C18" s="2">
        <f>(('toronto star'!C18)/($B18))*10000</f>
        <v>49.451730810578375</v>
      </c>
      <c r="D18" s="2">
        <f>(('toronto star'!D18)/($B18))*10000</f>
        <v>9.2146082255736097</v>
      </c>
      <c r="E18" s="2">
        <f>(('toronto star'!E18)/($B18))*10000</f>
        <v>2.150075252633842</v>
      </c>
      <c r="F18" s="2">
        <f>(('toronto star'!F18)/($B18))*10000</f>
        <v>0.30715360751912035</v>
      </c>
      <c r="G18" s="2">
        <f>(('toronto star'!G18)/($B18))*10000</f>
        <v>0</v>
      </c>
      <c r="H18" s="2">
        <f>(('toronto star'!H18)/($B18))*10000</f>
        <v>0.30715360751912035</v>
      </c>
    </row>
    <row r="19" spans="1:8" x14ac:dyDescent="0.25">
      <c r="A19">
        <v>2005</v>
      </c>
      <c r="B19">
        <v>31137</v>
      </c>
      <c r="C19" s="2">
        <f>(('toronto star'!C19)/($B19))*10000</f>
        <v>41.750971512990972</v>
      </c>
      <c r="D19" s="2">
        <f>(('toronto star'!D19)/($B19))*10000</f>
        <v>9.3136782605902937</v>
      </c>
      <c r="E19" s="2">
        <f>(('toronto star'!E19)/($B19))*10000</f>
        <v>1.6058065966534991</v>
      </c>
      <c r="F19" s="2">
        <f>(('toronto star'!F19)/($B19))*10000</f>
        <v>0</v>
      </c>
      <c r="G19" s="2">
        <f>(('toronto star'!G19)/($B19))*10000</f>
        <v>0</v>
      </c>
      <c r="H19" s="2">
        <f>(('toronto star'!H19)/($B19))*10000</f>
        <v>0</v>
      </c>
    </row>
    <row r="20" spans="1:8" x14ac:dyDescent="0.25">
      <c r="A20">
        <v>2006</v>
      </c>
      <c r="B20">
        <v>33329</v>
      </c>
      <c r="C20" s="2">
        <f>(('toronto star'!C20)/($B20))*10000</f>
        <v>35.104563593267123</v>
      </c>
      <c r="D20" s="2">
        <f>(('toronto star'!D20)/($B20))*10000</f>
        <v>14.7019112484623</v>
      </c>
      <c r="E20" s="2">
        <f>(('toronto star'!E20)/($B20))*10000</f>
        <v>4.8006240811305467</v>
      </c>
      <c r="F20" s="2">
        <f>(('toronto star'!F20)/($B20))*10000</f>
        <v>0.90011701521197751</v>
      </c>
      <c r="G20" s="2">
        <f>(('toronto star'!G20)/($B20))*10000</f>
        <v>0.30003900507065917</v>
      </c>
      <c r="H20" s="2">
        <f>(('toronto star'!H20)/($B20))*10000</f>
        <v>0.30003900507065917</v>
      </c>
    </row>
    <row r="21" spans="1:8" x14ac:dyDescent="0.25">
      <c r="A21">
        <v>2007</v>
      </c>
      <c r="B21">
        <v>35089</v>
      </c>
      <c r="C21" s="2">
        <f>(('toronto star'!C21)/($B21))*10000</f>
        <v>35.623699734959679</v>
      </c>
      <c r="D21" s="2">
        <f>(('toronto star'!D21)/($B21))*10000</f>
        <v>9.1196671321496758</v>
      </c>
      <c r="E21" s="2">
        <f>(('toronto star'!E21)/($B21))*10000</f>
        <v>4.5598335660748379</v>
      </c>
      <c r="F21" s="2">
        <f>(('toronto star'!F21)/($B21))*10000</f>
        <v>0.28498959787967737</v>
      </c>
      <c r="G21" s="2">
        <f>(('toronto star'!G21)/($B21))*10000</f>
        <v>0.28498959787967737</v>
      </c>
      <c r="H21" s="2">
        <f>(('toronto star'!H21)/($B21))*10000</f>
        <v>0.28498959787967737</v>
      </c>
    </row>
    <row r="22" spans="1:8" x14ac:dyDescent="0.25">
      <c r="A22">
        <v>2008</v>
      </c>
      <c r="B22">
        <v>32500</v>
      </c>
      <c r="C22" s="2">
        <f>(('toronto star'!C22)/($B22))*10000</f>
        <v>32.923076923076927</v>
      </c>
      <c r="D22" s="2">
        <f>(('toronto star'!D22)/($B22))*10000</f>
        <v>5.2307692307692308</v>
      </c>
      <c r="E22" s="2">
        <f>(('toronto star'!E22)/($B22))*10000</f>
        <v>5.2307692307692308</v>
      </c>
      <c r="F22" s="2">
        <f>(('toronto star'!F22)/($B22))*10000</f>
        <v>0.30769230769230765</v>
      </c>
      <c r="G22" s="2">
        <f>(('toronto star'!G22)/($B22))*10000</f>
        <v>0</v>
      </c>
      <c r="H22" s="2">
        <f>(('toronto star'!H22)/($B22))*10000</f>
        <v>1.2307692307692306</v>
      </c>
    </row>
    <row r="23" spans="1:8" x14ac:dyDescent="0.25">
      <c r="A23">
        <v>2009</v>
      </c>
      <c r="B23">
        <v>29731</v>
      </c>
      <c r="C23" s="2">
        <f>(('toronto star'!C23)/($B23))*10000</f>
        <v>41.034610339376407</v>
      </c>
      <c r="D23" s="2">
        <f>(('toronto star'!D23)/($B23))*10000</f>
        <v>5.7179375063065487</v>
      </c>
      <c r="E23" s="2">
        <f>(('toronto star'!E23)/($B23))*10000</f>
        <v>4.7088897110759813</v>
      </c>
      <c r="F23" s="2">
        <f>(('toronto star'!F23)/($B23))*10000</f>
        <v>0.33634926507685581</v>
      </c>
      <c r="G23" s="2">
        <f>(('toronto star'!G23)/($B23))*10000</f>
        <v>0</v>
      </c>
      <c r="H23" s="2">
        <f>(('toronto star'!H23)/($B23))*10000</f>
        <v>0.67269853015371162</v>
      </c>
    </row>
    <row r="24" spans="1:8" x14ac:dyDescent="0.25">
      <c r="A24">
        <v>2010</v>
      </c>
      <c r="B24">
        <v>31320</v>
      </c>
      <c r="C24" s="2">
        <f>(('toronto star'!C24)/($B24))*10000</f>
        <v>59.067688378033203</v>
      </c>
      <c r="D24" s="2">
        <f>(('toronto star'!D24)/($B24))*10000</f>
        <v>9.5785440613026811</v>
      </c>
      <c r="E24" s="2">
        <f>(('toronto star'!E24)/($B24))*10000</f>
        <v>8.3014048531289912</v>
      </c>
      <c r="F24" s="2">
        <f>(('toronto star'!F24)/($B24))*10000</f>
        <v>1.277139208173691</v>
      </c>
      <c r="G24" s="2">
        <f>(('toronto star'!G24)/($B24))*10000</f>
        <v>0</v>
      </c>
      <c r="H24" s="2">
        <f>(('toronto star'!H24)/($B24))*10000</f>
        <v>1.5964240102171137</v>
      </c>
    </row>
    <row r="25" spans="1:8" x14ac:dyDescent="0.25">
      <c r="A25">
        <v>2011</v>
      </c>
      <c r="B25">
        <v>29460</v>
      </c>
      <c r="C25" s="2">
        <f>(('toronto star'!C25)/($B25))*10000</f>
        <v>74.677528852681604</v>
      </c>
      <c r="D25" s="2">
        <f>(('toronto star'!D25)/($B25))*10000</f>
        <v>9.1649694501018324</v>
      </c>
      <c r="E25" s="2">
        <f>(('toronto star'!E25)/($B25))*10000</f>
        <v>11.541072640868974</v>
      </c>
      <c r="F25" s="2">
        <f>(('toronto star'!F25)/($B25))*10000</f>
        <v>0.33944331296673458</v>
      </c>
      <c r="G25" s="2">
        <f>(('toronto star'!G25)/($B25))*10000</f>
        <v>0</v>
      </c>
      <c r="H25" s="2">
        <f>(('toronto star'!H25)/($B25))*10000</f>
        <v>1.6972165648336728</v>
      </c>
    </row>
    <row r="26" spans="1:8" x14ac:dyDescent="0.25">
      <c r="A26">
        <v>2012</v>
      </c>
      <c r="B26">
        <v>28776</v>
      </c>
      <c r="C26" s="2">
        <f>(('toronto star'!C26)/($B26))*10000</f>
        <v>57.339449541284409</v>
      </c>
      <c r="D26" s="2">
        <f>(('toronto star'!D26)/($B26))*10000</f>
        <v>7.2977481234361967</v>
      </c>
      <c r="E26" s="2">
        <f>(('toronto star'!E26)/($B26))*10000</f>
        <v>12.162913539060327</v>
      </c>
      <c r="F26" s="2">
        <f>(('toronto star'!F26)/($B26))*10000</f>
        <v>0.34751181540172366</v>
      </c>
      <c r="G26" s="2">
        <f>(('toronto star'!G26)/($B26))*10000</f>
        <v>0.69502363080344731</v>
      </c>
      <c r="H26" s="2">
        <f>(('toronto star'!H26)/($B26))*10000</f>
        <v>6.60272449263275</v>
      </c>
    </row>
    <row r="27" spans="1:8" x14ac:dyDescent="0.25">
      <c r="A27">
        <v>2013</v>
      </c>
      <c r="B27">
        <v>32348</v>
      </c>
      <c r="C27" s="2">
        <f>(('toronto star'!C27)/($B27))*10000</f>
        <v>38.33312724125139</v>
      </c>
      <c r="D27" s="2">
        <f>(('toronto star'!D27)/($B27))*10000</f>
        <v>17.620873006059107</v>
      </c>
      <c r="E27" s="2">
        <f>(('toronto star'!E27)/($B27))*10000</f>
        <v>7.4193149499196238</v>
      </c>
      <c r="F27" s="2">
        <f>(('toronto star'!F27)/($B27))*10000</f>
        <v>0.61827624582663532</v>
      </c>
      <c r="G27" s="2">
        <f>(('toronto star'!G27)/($B27))*10000</f>
        <v>0.30913812291331766</v>
      </c>
      <c r="H27" s="2">
        <f>(('toronto star'!H27)/($B27))*10000</f>
        <v>1.5456906145665885</v>
      </c>
    </row>
    <row r="28" spans="1:8" x14ac:dyDescent="0.25">
      <c r="A28" t="s">
        <v>1</v>
      </c>
      <c r="B28" s="1">
        <f>SUM('toronto star'!B2:B27)</f>
        <v>962596</v>
      </c>
      <c r="C28" s="2">
        <f>(('toronto star'!C28)/($B28))*10000</f>
        <v>41.221862546696634</v>
      </c>
      <c r="D28" s="2">
        <f>(('toronto star'!D28)/($B28))*10000</f>
        <v>10.814505773969556</v>
      </c>
      <c r="E28" s="2">
        <f>(('toronto star'!E28)/($B28))*10000</f>
        <v>3.2827894568437852</v>
      </c>
      <c r="F28" s="2">
        <f>(('toronto star'!F28)/($B28))*10000</f>
        <v>0.28049150422399427</v>
      </c>
      <c r="G28" s="2">
        <f>(('toronto star'!G28)/($B28))*10000</f>
        <v>7.2720019613628145E-2</v>
      </c>
      <c r="H28" s="2">
        <f>(('toronto star'!H28)/($B28))*10000</f>
        <v>0.52981728575643361</v>
      </c>
    </row>
    <row r="29" spans="1:8" x14ac:dyDescent="0.25">
      <c r="A29" t="s">
        <v>7</v>
      </c>
      <c r="B29" s="2">
        <f>AVERAGE(B18:B27,B2:B16)</f>
        <v>38503.800000000003</v>
      </c>
      <c r="C29" s="2">
        <f t="shared" ref="C29:H29" si="0">AVERAGE(C18:C27,C2:C16)</f>
        <v>41.435704737165914</v>
      </c>
      <c r="D29" s="2">
        <f t="shared" si="0"/>
        <v>10.536540317723956</v>
      </c>
      <c r="E29" s="2">
        <f t="shared" si="0"/>
        <v>3.6267843041875314</v>
      </c>
      <c r="F29" s="2">
        <f t="shared" si="0"/>
        <v>0.30450028402904483</v>
      </c>
      <c r="G29" s="2">
        <f t="shared" si="0"/>
        <v>8.170595190544068E-2</v>
      </c>
      <c r="H29" s="2">
        <f t="shared" si="0"/>
        <v>0.65119887873477933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F5" sqref="F5"/>
    </sheetView>
  </sheetViews>
  <sheetFormatPr defaultRowHeight="15" x14ac:dyDescent="0.25"/>
  <cols>
    <col min="1" max="1" width="9.140625" style="1"/>
    <col min="2" max="2" width="9.5703125" style="1" bestFit="1" customWidth="1"/>
    <col min="3" max="3" width="12.42578125" style="1" bestFit="1" customWidth="1"/>
    <col min="4" max="4" width="10.140625" style="1" bestFit="1" customWidth="1"/>
    <col min="5" max="5" width="24" style="1" bestFit="1" customWidth="1"/>
    <col min="6" max="6" width="26.5703125" style="1" bestFit="1" customWidth="1"/>
    <col min="7" max="7" width="40" style="1" bestFit="1" customWidth="1"/>
    <col min="8" max="8" width="24.7109375" style="1" bestFit="1" customWidth="1"/>
    <col min="9" max="9" width="50.42578125" bestFit="1" customWidth="1"/>
  </cols>
  <sheetData>
    <row r="1" spans="1:8" x14ac:dyDescent="0.25">
      <c r="A1" s="1" t="s">
        <v>9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</row>
    <row r="2" spans="1:8" x14ac:dyDescent="0.25">
      <c r="A2" s="1">
        <v>1988</v>
      </c>
      <c r="B2" s="1">
        <v>49574</v>
      </c>
      <c r="C2" s="1">
        <v>118</v>
      </c>
      <c r="D2" s="1">
        <v>22</v>
      </c>
      <c r="E2" s="1">
        <v>5</v>
      </c>
      <c r="F2" s="1">
        <v>1</v>
      </c>
      <c r="G2" s="2">
        <v>0</v>
      </c>
      <c r="H2" s="2">
        <v>0</v>
      </c>
    </row>
    <row r="3" spans="1:8" x14ac:dyDescent="0.25">
      <c r="A3" s="1">
        <v>1989</v>
      </c>
      <c r="B3" s="1">
        <v>45206</v>
      </c>
      <c r="C3" s="1">
        <v>149</v>
      </c>
      <c r="D3" s="1">
        <v>51</v>
      </c>
      <c r="E3" s="1">
        <v>8</v>
      </c>
      <c r="F3" s="1">
        <v>1</v>
      </c>
      <c r="G3" s="2">
        <v>0</v>
      </c>
      <c r="H3" s="2">
        <v>0</v>
      </c>
    </row>
    <row r="4" spans="1:8" x14ac:dyDescent="0.25">
      <c r="A4" s="1">
        <v>1990</v>
      </c>
      <c r="B4" s="1">
        <v>45410</v>
      </c>
      <c r="C4" s="1">
        <v>249</v>
      </c>
      <c r="D4" s="1">
        <v>42</v>
      </c>
      <c r="E4" s="1">
        <v>7</v>
      </c>
      <c r="F4" s="1">
        <v>0</v>
      </c>
      <c r="G4" s="2">
        <v>0</v>
      </c>
      <c r="H4" s="2">
        <v>0</v>
      </c>
    </row>
    <row r="5" spans="1:8" x14ac:dyDescent="0.25">
      <c r="A5" s="1">
        <v>1991</v>
      </c>
      <c r="B5" s="1">
        <v>39179</v>
      </c>
      <c r="C5" s="1">
        <v>209</v>
      </c>
      <c r="D5" s="1">
        <v>64</v>
      </c>
      <c r="E5" s="1">
        <v>7</v>
      </c>
      <c r="F5" s="1">
        <v>2</v>
      </c>
      <c r="G5" s="2">
        <v>0</v>
      </c>
      <c r="H5" s="2">
        <v>0</v>
      </c>
    </row>
    <row r="6" spans="1:8" x14ac:dyDescent="0.25">
      <c r="A6" s="1">
        <v>1992</v>
      </c>
      <c r="B6" s="1">
        <v>39761</v>
      </c>
      <c r="C6" s="1">
        <v>245</v>
      </c>
      <c r="D6" s="1">
        <v>100</v>
      </c>
      <c r="E6" s="1">
        <v>9</v>
      </c>
      <c r="F6" s="1">
        <v>3</v>
      </c>
      <c r="G6" s="1">
        <v>1</v>
      </c>
      <c r="H6" s="2">
        <v>0</v>
      </c>
    </row>
    <row r="7" spans="1:8" x14ac:dyDescent="0.25">
      <c r="A7" s="1">
        <v>1993</v>
      </c>
      <c r="B7" s="1">
        <v>36806</v>
      </c>
      <c r="C7" s="1">
        <v>249</v>
      </c>
      <c r="D7" s="1">
        <v>64</v>
      </c>
      <c r="E7" s="1">
        <v>8</v>
      </c>
      <c r="F7" s="1">
        <v>0</v>
      </c>
      <c r="G7" s="2">
        <v>0</v>
      </c>
      <c r="H7" s="2">
        <v>1</v>
      </c>
    </row>
    <row r="8" spans="1:8" x14ac:dyDescent="0.25">
      <c r="A8" s="1">
        <v>1994</v>
      </c>
      <c r="B8" s="1">
        <v>34031</v>
      </c>
      <c r="C8" s="1">
        <v>153</v>
      </c>
      <c r="D8" s="1">
        <v>29</v>
      </c>
      <c r="E8" s="1">
        <v>9</v>
      </c>
      <c r="F8" s="1">
        <v>2</v>
      </c>
      <c r="G8" s="2">
        <v>0</v>
      </c>
      <c r="H8" s="2">
        <v>1</v>
      </c>
    </row>
    <row r="9" spans="1:8" x14ac:dyDescent="0.25">
      <c r="A9" s="1">
        <v>1995</v>
      </c>
      <c r="B9" s="1">
        <v>37258</v>
      </c>
      <c r="C9" s="1">
        <v>201</v>
      </c>
      <c r="D9" s="1">
        <v>44</v>
      </c>
      <c r="E9" s="1">
        <v>12</v>
      </c>
      <c r="F9" s="2">
        <v>0</v>
      </c>
      <c r="G9" s="2">
        <v>0</v>
      </c>
      <c r="H9" s="1">
        <v>1</v>
      </c>
    </row>
    <row r="10" spans="1:8" x14ac:dyDescent="0.25">
      <c r="A10" s="1">
        <v>1996</v>
      </c>
      <c r="B10" s="1">
        <v>42616</v>
      </c>
      <c r="C10" s="1">
        <v>279</v>
      </c>
      <c r="D10" s="1">
        <v>32</v>
      </c>
      <c r="E10" s="1">
        <v>13</v>
      </c>
      <c r="F10" s="2">
        <v>0</v>
      </c>
      <c r="G10" s="1">
        <v>1</v>
      </c>
      <c r="H10" s="1">
        <v>2</v>
      </c>
    </row>
    <row r="11" spans="1:8" x14ac:dyDescent="0.25">
      <c r="A11" s="1">
        <v>1997</v>
      </c>
      <c r="B11" s="1">
        <v>45073</v>
      </c>
      <c r="C11" s="1">
        <v>294</v>
      </c>
      <c r="D11" s="1">
        <v>49</v>
      </c>
      <c r="E11" s="1">
        <v>10</v>
      </c>
      <c r="F11" s="1">
        <v>2</v>
      </c>
      <c r="G11" s="2">
        <v>0</v>
      </c>
      <c r="H11" s="1">
        <v>4</v>
      </c>
    </row>
    <row r="12" spans="1:8" x14ac:dyDescent="0.25">
      <c r="A12" s="1">
        <v>1998</v>
      </c>
      <c r="B12" s="1">
        <v>61387</v>
      </c>
      <c r="C12" s="1">
        <v>262</v>
      </c>
      <c r="D12" s="1">
        <v>48</v>
      </c>
      <c r="E12" s="1">
        <v>20</v>
      </c>
      <c r="F12" s="1">
        <v>0</v>
      </c>
      <c r="G12" s="2">
        <v>0</v>
      </c>
      <c r="H12" s="1">
        <v>2</v>
      </c>
    </row>
    <row r="13" spans="1:8" x14ac:dyDescent="0.25">
      <c r="A13" s="1">
        <v>1999</v>
      </c>
      <c r="B13" s="1">
        <v>49622</v>
      </c>
      <c r="C13" s="1">
        <v>268</v>
      </c>
      <c r="D13" s="1">
        <v>36</v>
      </c>
      <c r="E13" s="1">
        <v>16</v>
      </c>
      <c r="F13" s="1">
        <v>1</v>
      </c>
      <c r="G13" s="1">
        <v>1</v>
      </c>
      <c r="H13" s="1">
        <v>2</v>
      </c>
    </row>
    <row r="14" spans="1:8" x14ac:dyDescent="0.25">
      <c r="A14" s="1">
        <v>2000</v>
      </c>
      <c r="B14" s="1">
        <v>46109</v>
      </c>
      <c r="C14" s="1">
        <v>213</v>
      </c>
      <c r="D14" s="1">
        <v>23</v>
      </c>
      <c r="E14" s="1">
        <v>16</v>
      </c>
      <c r="F14" s="1">
        <v>2</v>
      </c>
      <c r="G14" s="2">
        <v>0</v>
      </c>
      <c r="H14" s="1">
        <v>4</v>
      </c>
    </row>
    <row r="15" spans="1:8" x14ac:dyDescent="0.25">
      <c r="A15" s="1">
        <v>2001</v>
      </c>
      <c r="B15" s="1">
        <v>41210</v>
      </c>
      <c r="C15" s="1">
        <v>155</v>
      </c>
      <c r="D15" s="1">
        <v>17</v>
      </c>
      <c r="E15" s="1">
        <v>8</v>
      </c>
      <c r="F15" s="1">
        <v>2</v>
      </c>
      <c r="G15" s="2">
        <v>0</v>
      </c>
      <c r="H15" s="1">
        <v>1</v>
      </c>
    </row>
    <row r="16" spans="1:8" x14ac:dyDescent="0.25">
      <c r="A16" s="1">
        <v>2002</v>
      </c>
      <c r="B16" s="1">
        <v>39466</v>
      </c>
      <c r="C16" s="1">
        <v>131</v>
      </c>
      <c r="D16" s="1">
        <v>16</v>
      </c>
      <c r="E16" s="1">
        <v>4</v>
      </c>
      <c r="F16" s="1">
        <v>0</v>
      </c>
      <c r="G16" s="2">
        <v>0</v>
      </c>
      <c r="H16" s="1">
        <v>1</v>
      </c>
    </row>
    <row r="17" spans="1:8" x14ac:dyDescent="0.25">
      <c r="A17" s="1">
        <v>2003</v>
      </c>
      <c r="B17" s="1">
        <v>52798</v>
      </c>
      <c r="C17" s="1">
        <v>197</v>
      </c>
      <c r="D17" s="1">
        <v>32</v>
      </c>
      <c r="E17" s="1">
        <v>10</v>
      </c>
      <c r="F17" s="1">
        <v>5</v>
      </c>
      <c r="G17" s="2">
        <v>0</v>
      </c>
      <c r="H17" s="1">
        <v>2</v>
      </c>
    </row>
    <row r="18" spans="1:8" x14ac:dyDescent="0.25">
      <c r="A18" s="1">
        <v>2004</v>
      </c>
      <c r="B18" s="1">
        <v>55013</v>
      </c>
      <c r="C18" s="1">
        <v>239</v>
      </c>
      <c r="D18" s="1">
        <v>44</v>
      </c>
      <c r="E18" s="1">
        <v>11</v>
      </c>
      <c r="F18" s="1">
        <v>1</v>
      </c>
      <c r="G18" s="1">
        <v>1</v>
      </c>
      <c r="H18" s="1">
        <v>0</v>
      </c>
    </row>
    <row r="19" spans="1:8" x14ac:dyDescent="0.25">
      <c r="A19" s="1">
        <v>2005</v>
      </c>
      <c r="B19" s="1">
        <v>55983</v>
      </c>
      <c r="C19" s="1">
        <v>197</v>
      </c>
      <c r="D19" s="1">
        <v>37</v>
      </c>
      <c r="E19" s="1">
        <v>14</v>
      </c>
      <c r="F19" s="1">
        <v>2</v>
      </c>
      <c r="G19" s="1">
        <v>1</v>
      </c>
      <c r="H19" s="1">
        <v>0</v>
      </c>
    </row>
    <row r="20" spans="1:8" x14ac:dyDescent="0.25">
      <c r="A20" s="1">
        <v>2006</v>
      </c>
      <c r="B20" s="1">
        <v>54043</v>
      </c>
      <c r="C20" s="1">
        <v>183</v>
      </c>
      <c r="D20" s="1">
        <v>40</v>
      </c>
      <c r="E20" s="1">
        <v>17</v>
      </c>
      <c r="F20" s="1">
        <v>2</v>
      </c>
      <c r="G20" s="2">
        <v>0</v>
      </c>
      <c r="H20" s="1">
        <v>2</v>
      </c>
    </row>
    <row r="21" spans="1:8" x14ac:dyDescent="0.25">
      <c r="A21" s="1">
        <v>2007</v>
      </c>
      <c r="B21" s="1">
        <v>48362</v>
      </c>
      <c r="C21" s="1">
        <v>173</v>
      </c>
      <c r="D21" s="1">
        <v>23</v>
      </c>
      <c r="E21" s="1">
        <v>16</v>
      </c>
      <c r="F21" s="1">
        <v>0</v>
      </c>
      <c r="G21" s="1">
        <v>2</v>
      </c>
      <c r="H21" s="1">
        <v>6</v>
      </c>
    </row>
    <row r="22" spans="1:8" x14ac:dyDescent="0.25">
      <c r="A22" s="1">
        <v>2008</v>
      </c>
      <c r="B22" s="1">
        <v>40607</v>
      </c>
      <c r="C22" s="1">
        <v>132</v>
      </c>
      <c r="D22" s="1">
        <v>24</v>
      </c>
      <c r="E22" s="1">
        <v>16</v>
      </c>
      <c r="F22" s="1">
        <v>0</v>
      </c>
      <c r="G22" s="2">
        <v>0</v>
      </c>
      <c r="H22" s="1">
        <v>4</v>
      </c>
    </row>
    <row r="23" spans="1:8" x14ac:dyDescent="0.25">
      <c r="A23" s="1">
        <v>2009</v>
      </c>
      <c r="B23" s="1">
        <v>40887</v>
      </c>
      <c r="C23" s="1">
        <v>158</v>
      </c>
      <c r="D23" s="1">
        <v>22</v>
      </c>
      <c r="E23" s="1">
        <v>23</v>
      </c>
      <c r="F23" s="1">
        <v>2</v>
      </c>
      <c r="G23" s="1">
        <v>0</v>
      </c>
      <c r="H23" s="1">
        <v>3</v>
      </c>
    </row>
    <row r="24" spans="1:8" x14ac:dyDescent="0.25">
      <c r="A24" s="1">
        <v>2010</v>
      </c>
      <c r="B24" s="1">
        <v>60254</v>
      </c>
      <c r="C24" s="1">
        <v>301</v>
      </c>
      <c r="D24" s="1">
        <v>56</v>
      </c>
      <c r="E24" s="1">
        <v>22</v>
      </c>
      <c r="F24" s="1">
        <v>2</v>
      </c>
      <c r="G24" s="1">
        <v>5</v>
      </c>
      <c r="H24" s="1">
        <v>4</v>
      </c>
    </row>
    <row r="25" spans="1:8" x14ac:dyDescent="0.25">
      <c r="A25" s="1">
        <v>2011</v>
      </c>
      <c r="B25" s="1">
        <v>48151</v>
      </c>
      <c r="C25" s="1">
        <v>321</v>
      </c>
      <c r="D25" s="1">
        <v>41</v>
      </c>
      <c r="E25" s="1">
        <v>56</v>
      </c>
      <c r="F25" s="1">
        <v>3</v>
      </c>
      <c r="G25" s="1">
        <v>1</v>
      </c>
      <c r="H25" s="1">
        <v>21</v>
      </c>
    </row>
    <row r="26" spans="1:8" x14ac:dyDescent="0.25">
      <c r="A26" s="1">
        <v>2012</v>
      </c>
      <c r="B26" s="1">
        <v>41027</v>
      </c>
      <c r="C26" s="1">
        <v>212</v>
      </c>
      <c r="D26" s="1">
        <v>56</v>
      </c>
      <c r="E26" s="1">
        <v>52</v>
      </c>
      <c r="F26" s="1">
        <v>1</v>
      </c>
      <c r="G26" s="1">
        <v>3</v>
      </c>
      <c r="H26" s="1">
        <v>23</v>
      </c>
    </row>
    <row r="27" spans="1:8" x14ac:dyDescent="0.25">
      <c r="A27" s="1">
        <v>2013</v>
      </c>
      <c r="B27" s="1">
        <v>41788</v>
      </c>
      <c r="C27" s="1">
        <v>187</v>
      </c>
      <c r="D27" s="1">
        <v>85</v>
      </c>
      <c r="E27" s="1">
        <v>117</v>
      </c>
      <c r="F27" s="1">
        <v>3</v>
      </c>
      <c r="G27" s="1">
        <v>3</v>
      </c>
      <c r="H27" s="1">
        <v>83</v>
      </c>
    </row>
    <row r="28" spans="1:8" x14ac:dyDescent="0.25">
      <c r="A28" s="1" t="s">
        <v>1</v>
      </c>
      <c r="B28" s="1">
        <f>SUM(B2:B27)</f>
        <v>1191621</v>
      </c>
      <c r="C28" s="1">
        <f t="shared" ref="C28:E28" si="0">SUM(C2:C27)</f>
        <v>5475</v>
      </c>
      <c r="D28" s="1">
        <f t="shared" si="0"/>
        <v>1097</v>
      </c>
      <c r="E28" s="1">
        <f t="shared" si="0"/>
        <v>506</v>
      </c>
      <c r="F28" s="1">
        <f>SUM(F2:F27)</f>
        <v>37</v>
      </c>
      <c r="G28" s="1">
        <f>SUM(G2:G27)</f>
        <v>19</v>
      </c>
      <c r="H28" s="1">
        <f>SUM(H2:H27)</f>
        <v>167</v>
      </c>
    </row>
    <row r="29" spans="1:8" x14ac:dyDescent="0.25">
      <c r="A29" s="1" t="s">
        <v>7</v>
      </c>
      <c r="B29" s="1">
        <f>AVERAGE(B2:B27)</f>
        <v>45831.576923076922</v>
      </c>
      <c r="C29" s="1">
        <f t="shared" ref="C29:E29" si="1">AVERAGE(C2:C27)</f>
        <v>210.57692307692307</v>
      </c>
      <c r="D29" s="1">
        <f t="shared" si="1"/>
        <v>42.192307692307693</v>
      </c>
      <c r="E29" s="1">
        <f t="shared" si="1"/>
        <v>19.46153846153846</v>
      </c>
      <c r="F29" s="1">
        <f>AVERAGE(F2:F27)</f>
        <v>1.4230769230769231</v>
      </c>
      <c r="G29" s="1">
        <f>AVERAGE(G2:G27)</f>
        <v>0.73076923076923073</v>
      </c>
      <c r="H29" s="1">
        <f>AVERAGE(H2:H27)</f>
        <v>6.4230769230769234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F10" sqref="F10"/>
    </sheetView>
  </sheetViews>
  <sheetFormatPr defaultRowHeight="15" x14ac:dyDescent="0.25"/>
  <cols>
    <col min="2" max="2" width="14.7109375" style="1" bestFit="1" customWidth="1"/>
    <col min="3" max="3" width="13" style="1" bestFit="1" customWidth="1"/>
    <col min="4" max="4" width="12" style="1" bestFit="1" customWidth="1"/>
    <col min="5" max="5" width="24.42578125" style="1" bestFit="1" customWidth="1"/>
    <col min="6" max="6" width="27" style="1" bestFit="1" customWidth="1"/>
    <col min="7" max="7" width="40.42578125" style="1" bestFit="1" customWidth="1"/>
    <col min="8" max="8" width="25.140625" bestFit="1" customWidth="1"/>
    <col min="9" max="9" width="50.42578125" bestFit="1" customWidth="1"/>
  </cols>
  <sheetData>
    <row r="1" spans="1:8" x14ac:dyDescent="0.25">
      <c r="A1" t="s">
        <v>9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</row>
    <row r="2" spans="1:8" x14ac:dyDescent="0.25">
      <c r="A2">
        <v>1988</v>
      </c>
      <c r="B2">
        <v>49574</v>
      </c>
      <c r="C2" s="2">
        <f>(('globe and mail'!C2)/($B2))*10000</f>
        <v>23.802799854762579</v>
      </c>
      <c r="D2" s="2">
        <f>(('globe and mail'!D2)/($B2))*10000</f>
        <v>4.4378101424133618</v>
      </c>
      <c r="E2" s="2">
        <f>(('globe and mail'!E2)/($B2))*10000</f>
        <v>1.008593214184855</v>
      </c>
      <c r="F2" s="2">
        <f>(('globe and mail'!F2)/($B2))*10000</f>
        <v>0.20171864283697097</v>
      </c>
      <c r="G2" s="2">
        <f>(('globe and mail'!G2)/($B2))*10000</f>
        <v>0</v>
      </c>
      <c r="H2" s="2">
        <f>(('globe and mail'!H2)/($B2))*10000</f>
        <v>0</v>
      </c>
    </row>
    <row r="3" spans="1:8" x14ac:dyDescent="0.25">
      <c r="A3">
        <v>1989</v>
      </c>
      <c r="B3">
        <v>45206</v>
      </c>
      <c r="C3" s="2">
        <f>(('globe and mail'!C3)/($B3))*10000</f>
        <v>32.960226518603726</v>
      </c>
      <c r="D3" s="2">
        <f>(('globe and mail'!D3)/($B3))*10000</f>
        <v>11.28168827146839</v>
      </c>
      <c r="E3" s="2">
        <f>(('globe and mail'!E3)/($B3))*10000</f>
        <v>1.7696765916028847</v>
      </c>
      <c r="F3" s="2">
        <f>(('globe and mail'!F3)/($B3))*10000</f>
        <v>0.22120957395036059</v>
      </c>
      <c r="G3" s="2">
        <f>(('globe and mail'!G3)/($B3))*10000</f>
        <v>0</v>
      </c>
      <c r="H3" s="2">
        <f>(('globe and mail'!H3)/($B3))*10000</f>
        <v>0</v>
      </c>
    </row>
    <row r="4" spans="1:8" x14ac:dyDescent="0.25">
      <c r="A4">
        <v>1990</v>
      </c>
      <c r="B4">
        <v>45410</v>
      </c>
      <c r="C4" s="2">
        <f>(('globe and mail'!C4)/($B4))*10000</f>
        <v>54.83373706232107</v>
      </c>
      <c r="D4" s="2">
        <f>(('globe and mail'!D4)/($B4))*10000</f>
        <v>9.2490640828011461</v>
      </c>
      <c r="E4" s="2">
        <f>(('globe and mail'!E4)/($B4))*10000</f>
        <v>1.5415106804668575</v>
      </c>
      <c r="F4" s="2">
        <f>(('globe and mail'!F4)/($B4))*10000</f>
        <v>0</v>
      </c>
      <c r="G4" s="2">
        <f>(('globe and mail'!G4)/($B4))*10000</f>
        <v>0</v>
      </c>
      <c r="H4" s="2">
        <f>(('globe and mail'!H4)/($B4))*10000</f>
        <v>0</v>
      </c>
    </row>
    <row r="5" spans="1:8" x14ac:dyDescent="0.25">
      <c r="A5">
        <v>1991</v>
      </c>
      <c r="B5">
        <v>39179</v>
      </c>
      <c r="C5" s="2">
        <f>(('globe and mail'!C5)/($B5))*10000</f>
        <v>53.344904157839665</v>
      </c>
      <c r="D5" s="2">
        <f>(('globe and mail'!D5)/($B5))*10000</f>
        <v>16.335281655989178</v>
      </c>
      <c r="E5" s="2">
        <f>(('globe and mail'!E5)/($B5))*10000</f>
        <v>1.7866714311238161</v>
      </c>
      <c r="F5" s="2">
        <f>(('globe and mail'!F5)/($B5))*10000</f>
        <v>0.51047755174966181</v>
      </c>
      <c r="G5" s="2">
        <f>(('globe and mail'!G5)/($B5))*10000</f>
        <v>0</v>
      </c>
      <c r="H5" s="2">
        <f>(('globe and mail'!H5)/($B5))*10000</f>
        <v>0</v>
      </c>
    </row>
    <row r="6" spans="1:8" x14ac:dyDescent="0.25">
      <c r="A6">
        <v>1992</v>
      </c>
      <c r="B6">
        <v>39761</v>
      </c>
      <c r="C6" s="2">
        <f>(('globe and mail'!C6)/($B6))*10000</f>
        <v>61.618168557128847</v>
      </c>
      <c r="D6" s="2">
        <f>(('globe and mail'!D6)/($B6))*10000</f>
        <v>25.150272880460751</v>
      </c>
      <c r="E6" s="2">
        <f>(('globe and mail'!E6)/($B6))*10000</f>
        <v>2.2635245592414677</v>
      </c>
      <c r="F6" s="2">
        <f>(('globe and mail'!F6)/($B6))*10000</f>
        <v>0.75450818641382256</v>
      </c>
      <c r="G6" s="2">
        <f>(('globe and mail'!G6)/($B6))*10000</f>
        <v>0.2515027288046075</v>
      </c>
      <c r="H6" s="2">
        <f>(('globe and mail'!H6)/($B6))*10000</f>
        <v>0</v>
      </c>
    </row>
    <row r="7" spans="1:8" x14ac:dyDescent="0.25">
      <c r="A7">
        <v>1993</v>
      </c>
      <c r="B7">
        <v>36806</v>
      </c>
      <c r="C7" s="2">
        <f>(('globe and mail'!C7)/($B7))*10000</f>
        <v>67.652013258707825</v>
      </c>
      <c r="D7" s="2">
        <f>(('globe and mail'!D7)/($B7))*10000</f>
        <v>17.38846927131446</v>
      </c>
      <c r="E7" s="2">
        <f>(('globe and mail'!E7)/($B7))*10000</f>
        <v>2.1735586589143074</v>
      </c>
      <c r="F7" s="2">
        <f>(('globe and mail'!F7)/($B7))*10000</f>
        <v>0</v>
      </c>
      <c r="G7" s="2">
        <f>(('globe and mail'!G7)/($B7))*10000</f>
        <v>0</v>
      </c>
      <c r="H7" s="2">
        <f>(('globe and mail'!H7)/($B7))*10000</f>
        <v>0.27169483236428843</v>
      </c>
    </row>
    <row r="8" spans="1:8" x14ac:dyDescent="0.25">
      <c r="A8">
        <v>1994</v>
      </c>
      <c r="B8">
        <v>34031</v>
      </c>
      <c r="C8" s="2">
        <f>(('globe and mail'!C8)/($B8))*10000</f>
        <v>44.959007963327558</v>
      </c>
      <c r="D8" s="2">
        <f>(('globe and mail'!D8)/($B8))*10000</f>
        <v>8.5216420322647011</v>
      </c>
      <c r="E8" s="2">
        <f>(('globe and mail'!E8)/($B8))*10000</f>
        <v>2.6446475272545618</v>
      </c>
      <c r="F8" s="2">
        <f>(('globe and mail'!F8)/($B8))*10000</f>
        <v>0.5876994505010138</v>
      </c>
      <c r="G8" s="2">
        <f>(('globe and mail'!G8)/($B8))*10000</f>
        <v>0</v>
      </c>
      <c r="H8" s="2">
        <f>(('globe and mail'!H8)/($B8))*10000</f>
        <v>0.2938497252505069</v>
      </c>
    </row>
    <row r="9" spans="1:8" x14ac:dyDescent="0.25">
      <c r="A9">
        <v>1995</v>
      </c>
      <c r="B9">
        <v>37258</v>
      </c>
      <c r="C9" s="2">
        <f>(('globe and mail'!C9)/($B9))*10000</f>
        <v>53.948145364753877</v>
      </c>
      <c r="D9" s="2">
        <f>(('globe and mail'!D9)/($B9))*10000</f>
        <v>11.809544258951099</v>
      </c>
      <c r="E9" s="2">
        <f>(('globe and mail'!E9)/($B9))*10000</f>
        <v>3.2207847978957536</v>
      </c>
      <c r="F9" s="2">
        <f>(('globe and mail'!F9)/($B9))*10000</f>
        <v>0</v>
      </c>
      <c r="G9" s="2">
        <f>(('globe and mail'!G9)/($B9))*10000</f>
        <v>0</v>
      </c>
      <c r="H9" s="2">
        <f>(('globe and mail'!H9)/($B9))*10000</f>
        <v>0.26839873315797946</v>
      </c>
    </row>
    <row r="10" spans="1:8" x14ac:dyDescent="0.25">
      <c r="A10">
        <v>1996</v>
      </c>
      <c r="B10">
        <v>42616</v>
      </c>
      <c r="C10" s="2">
        <f>(('globe and mail'!C10)/($B10))*10000</f>
        <v>65.468368687816778</v>
      </c>
      <c r="D10" s="2">
        <f>(('globe and mail'!D10)/($B10))*10000</f>
        <v>7.5089168387460115</v>
      </c>
      <c r="E10" s="2">
        <f>(('globe and mail'!E10)/($B10))*10000</f>
        <v>3.050497465740567</v>
      </c>
      <c r="F10" s="2">
        <f>(('globe and mail'!F10)/($B10))*10000</f>
        <v>0</v>
      </c>
      <c r="G10" s="2">
        <f>(('globe and mail'!G10)/($B10))*10000</f>
        <v>0.23465365121081286</v>
      </c>
      <c r="H10" s="2">
        <f>(('globe and mail'!H10)/($B10))*10000</f>
        <v>0.46930730242162572</v>
      </c>
    </row>
    <row r="11" spans="1:8" x14ac:dyDescent="0.25">
      <c r="A11">
        <v>1997</v>
      </c>
      <c r="B11">
        <v>45073</v>
      </c>
      <c r="C11" s="2">
        <f>(('globe and mail'!C11)/($B11))*10000</f>
        <v>65.227519801211358</v>
      </c>
      <c r="D11" s="2">
        <f>(('globe and mail'!D11)/($B11))*10000</f>
        <v>10.871253300201895</v>
      </c>
      <c r="E11" s="2">
        <f>(('globe and mail'!E11)/($B11))*10000</f>
        <v>2.2186231224901825</v>
      </c>
      <c r="F11" s="2">
        <f>(('globe and mail'!F11)/($B11))*10000</f>
        <v>0.44372462449803651</v>
      </c>
      <c r="G11" s="2">
        <f>(('globe and mail'!G11)/($B11))*10000</f>
        <v>0</v>
      </c>
      <c r="H11" s="2">
        <f>(('globe and mail'!H11)/($B11))*10000</f>
        <v>0.88744924899607303</v>
      </c>
    </row>
    <row r="12" spans="1:8" x14ac:dyDescent="0.25">
      <c r="A12">
        <v>1998</v>
      </c>
      <c r="B12">
        <v>61387</v>
      </c>
      <c r="C12" s="2">
        <f>(('globe and mail'!C12)/($B12))*10000</f>
        <v>42.680046263866942</v>
      </c>
      <c r="D12" s="2">
        <f>(('globe and mail'!D12)/($B12))*10000</f>
        <v>7.8192451170443258</v>
      </c>
      <c r="E12" s="2">
        <f>(('globe and mail'!E12)/($B12))*10000</f>
        <v>3.258018798768469</v>
      </c>
      <c r="F12" s="2">
        <f>(('globe and mail'!F12)/($B12))*10000</f>
        <v>0</v>
      </c>
      <c r="G12" s="2">
        <f>(('globe and mail'!G12)/($B12))*10000</f>
        <v>0</v>
      </c>
      <c r="H12" s="2">
        <f>(('globe and mail'!H12)/($B12))*10000</f>
        <v>0.32580187987684689</v>
      </c>
    </row>
    <row r="13" spans="1:8" x14ac:dyDescent="0.25">
      <c r="A13">
        <v>1999</v>
      </c>
      <c r="B13">
        <v>49622</v>
      </c>
      <c r="C13" s="2">
        <f>(('globe and mail'!C13)/($B13))*10000</f>
        <v>54.008302768933135</v>
      </c>
      <c r="D13" s="2">
        <f>(('globe and mail'!D13)/($B13))*10000</f>
        <v>7.2548466406029588</v>
      </c>
      <c r="E13" s="2">
        <f>(('globe and mail'!E13)/($B13))*10000</f>
        <v>3.224376284712426</v>
      </c>
      <c r="F13" s="2">
        <f>(('globe and mail'!F13)/($B13))*10000</f>
        <v>0.20152351779452662</v>
      </c>
      <c r="G13" s="2">
        <f>(('globe and mail'!G13)/($B13))*10000</f>
        <v>0.20152351779452662</v>
      </c>
      <c r="H13" s="2">
        <f>(('globe and mail'!H13)/($B13))*10000</f>
        <v>0.40304703558905325</v>
      </c>
    </row>
    <row r="14" spans="1:8" x14ac:dyDescent="0.25">
      <c r="A14">
        <v>2000</v>
      </c>
      <c r="B14">
        <v>46109</v>
      </c>
      <c r="C14" s="2">
        <f>(('globe and mail'!C14)/($B14))*10000</f>
        <v>46.194886030926718</v>
      </c>
      <c r="D14" s="2">
        <f>(('globe and mail'!D14)/($B14))*10000</f>
        <v>4.9881801817432603</v>
      </c>
      <c r="E14" s="2">
        <f>(('globe and mail'!E14)/($B14))*10000</f>
        <v>3.4700383872996592</v>
      </c>
      <c r="F14" s="2">
        <f>(('globe and mail'!F14)/($B14))*10000</f>
        <v>0.4337547984124574</v>
      </c>
      <c r="G14" s="2">
        <f>(('globe and mail'!G14)/($B14))*10000</f>
        <v>0</v>
      </c>
      <c r="H14" s="2">
        <f>(('globe and mail'!H14)/($B14))*10000</f>
        <v>0.8675095968249148</v>
      </c>
    </row>
    <row r="15" spans="1:8" x14ac:dyDescent="0.25">
      <c r="A15">
        <v>2001</v>
      </c>
      <c r="B15">
        <v>41210</v>
      </c>
      <c r="C15" s="2">
        <f>(('globe and mail'!C15)/($B15))*10000</f>
        <v>37.612230041252126</v>
      </c>
      <c r="D15" s="2">
        <f>(('globe and mail'!D15)/($B15))*10000</f>
        <v>4.1252123271050714</v>
      </c>
      <c r="E15" s="2">
        <f>(('globe and mail'!E15)/($B15))*10000</f>
        <v>1.9412763892259162</v>
      </c>
      <c r="F15" s="2">
        <f>(('globe and mail'!F15)/($B15))*10000</f>
        <v>0.48531909730647904</v>
      </c>
      <c r="G15" s="2">
        <f>(('globe and mail'!G15)/($B15))*10000</f>
        <v>0</v>
      </c>
      <c r="H15" s="2">
        <f>(('globe and mail'!H15)/($B15))*10000</f>
        <v>0.24265954865323952</v>
      </c>
    </row>
    <row r="16" spans="1:8" x14ac:dyDescent="0.25">
      <c r="A16">
        <v>2002</v>
      </c>
      <c r="B16">
        <v>39466</v>
      </c>
      <c r="C16" s="2">
        <f>(('globe and mail'!C16)/($B16))*10000</f>
        <v>33.193128262301727</v>
      </c>
      <c r="D16" s="2">
        <f>(('globe and mail'!D16)/($B16))*10000</f>
        <v>4.0541225358536463</v>
      </c>
      <c r="E16" s="2">
        <f>(('globe and mail'!E16)/($B16))*10000</f>
        <v>1.0135306339634116</v>
      </c>
      <c r="F16" s="2">
        <f>(('globe and mail'!F16)/($B16))*10000</f>
        <v>0</v>
      </c>
      <c r="G16" s="2">
        <f>(('globe and mail'!G16)/($B16))*10000</f>
        <v>0</v>
      </c>
      <c r="H16" s="2">
        <f>(('globe and mail'!H16)/($B16))*10000</f>
        <v>0.2533826584908529</v>
      </c>
    </row>
    <row r="17" spans="1:8" x14ac:dyDescent="0.25">
      <c r="A17">
        <v>2003</v>
      </c>
      <c r="B17">
        <v>52798</v>
      </c>
      <c r="C17" s="2">
        <f>(('globe and mail'!C17)/($B17))*10000</f>
        <v>37.312019394674039</v>
      </c>
      <c r="D17" s="2">
        <f>(('globe and mail'!D17)/($B17))*10000</f>
        <v>6.0608356377135504</v>
      </c>
      <c r="E17" s="2">
        <f>(('globe and mail'!E17)/($B17))*10000</f>
        <v>1.8940111367854844</v>
      </c>
      <c r="F17" s="2">
        <f>(('globe and mail'!F17)/($B17))*10000</f>
        <v>0.94700556839274219</v>
      </c>
      <c r="G17" s="2">
        <f>(('globe and mail'!G17)/($B17))*10000</f>
        <v>0</v>
      </c>
      <c r="H17" s="2">
        <f>(('globe and mail'!H17)/($B17))*10000</f>
        <v>0.3788022273570969</v>
      </c>
    </row>
    <row r="18" spans="1:8" x14ac:dyDescent="0.25">
      <c r="A18">
        <v>2004</v>
      </c>
      <c r="B18">
        <v>55013</v>
      </c>
      <c r="C18" s="2">
        <f>(('globe and mail'!C18)/($B18))*10000</f>
        <v>43.444276807300092</v>
      </c>
      <c r="D18" s="2">
        <f>(('globe and mail'!D18)/($B18))*10000</f>
        <v>7.9981095377456235</v>
      </c>
      <c r="E18" s="2">
        <f>(('globe and mail'!E18)/($B18))*10000</f>
        <v>1.9995273844364059</v>
      </c>
      <c r="F18" s="2">
        <f>(('globe and mail'!F18)/($B18))*10000</f>
        <v>0.181775216766946</v>
      </c>
      <c r="G18" s="2">
        <f>(('globe and mail'!G18)/($B18))*10000</f>
        <v>0.181775216766946</v>
      </c>
      <c r="H18" s="2">
        <f>(('globe and mail'!H18)/($B18))*10000</f>
        <v>0</v>
      </c>
    </row>
    <row r="19" spans="1:8" x14ac:dyDescent="0.25">
      <c r="A19">
        <v>2005</v>
      </c>
      <c r="B19">
        <v>55983</v>
      </c>
      <c r="C19" s="2">
        <f>(('globe and mail'!C19)/($B19))*10000</f>
        <v>35.18925388064234</v>
      </c>
      <c r="D19" s="2">
        <f>(('globe and mail'!D19)/($B19))*10000</f>
        <v>6.6091492060089667</v>
      </c>
      <c r="E19" s="2">
        <f>(('globe and mail'!E19)/($B19))*10000</f>
        <v>2.5007591590304199</v>
      </c>
      <c r="F19" s="2">
        <f>(('globe and mail'!F19)/($B19))*10000</f>
        <v>0.35725130843291714</v>
      </c>
      <c r="G19" s="2">
        <f>(('globe and mail'!G19)/($B19))*10000</f>
        <v>0.17862565421645857</v>
      </c>
      <c r="H19" s="2">
        <f>(('globe and mail'!H19)/($B19))*10000</f>
        <v>0</v>
      </c>
    </row>
    <row r="20" spans="1:8" x14ac:dyDescent="0.25">
      <c r="A20">
        <v>2006</v>
      </c>
      <c r="B20">
        <v>54043</v>
      </c>
      <c r="C20" s="2">
        <f>(('globe and mail'!C20)/($B20))*10000</f>
        <v>33.861924763614155</v>
      </c>
      <c r="D20" s="2">
        <f>(('globe and mail'!D20)/($B20))*10000</f>
        <v>7.4015136095331497</v>
      </c>
      <c r="E20" s="2">
        <f>(('globe and mail'!E20)/($B20))*10000</f>
        <v>3.1456432840515882</v>
      </c>
      <c r="F20" s="2">
        <f>(('globe and mail'!F20)/($B20))*10000</f>
        <v>0.37007568047665751</v>
      </c>
      <c r="G20" s="2">
        <f>(('globe and mail'!G20)/($B20))*10000</f>
        <v>0</v>
      </c>
      <c r="H20" s="2">
        <f>(('globe and mail'!H20)/($B20))*10000</f>
        <v>0.37007568047665751</v>
      </c>
    </row>
    <row r="21" spans="1:8" x14ac:dyDescent="0.25">
      <c r="A21">
        <v>2007</v>
      </c>
      <c r="B21">
        <v>48362</v>
      </c>
      <c r="C21" s="2">
        <f>(('globe and mail'!C21)/($B21))*10000</f>
        <v>35.771887018733715</v>
      </c>
      <c r="D21" s="2">
        <f>(('globe and mail'!D21)/($B21))*10000</f>
        <v>4.7558000082709562</v>
      </c>
      <c r="E21" s="2">
        <f>(('globe and mail'!E21)/($B21))*10000</f>
        <v>3.3083826144493607</v>
      </c>
      <c r="F21" s="2">
        <f>(('globe and mail'!F21)/($B21))*10000</f>
        <v>0</v>
      </c>
      <c r="G21" s="2">
        <f>(('globe and mail'!G21)/($B21))*10000</f>
        <v>0.41354782680617008</v>
      </c>
      <c r="H21" s="2">
        <f>(('globe and mail'!H21)/($B21))*10000</f>
        <v>1.2406434804185105</v>
      </c>
    </row>
    <row r="22" spans="1:8" x14ac:dyDescent="0.25">
      <c r="A22">
        <v>2008</v>
      </c>
      <c r="B22">
        <v>40607</v>
      </c>
      <c r="C22" s="2">
        <f>(('globe and mail'!C22)/($B22))*10000</f>
        <v>32.506710665648775</v>
      </c>
      <c r="D22" s="2">
        <f>(('globe and mail'!D22)/($B22))*10000</f>
        <v>5.9103110301179607</v>
      </c>
      <c r="E22" s="2">
        <f>(('globe and mail'!E22)/($B22))*10000</f>
        <v>3.9402073534119735</v>
      </c>
      <c r="F22" s="2">
        <f>(('globe and mail'!F22)/($B22))*10000</f>
        <v>0</v>
      </c>
      <c r="G22" s="2">
        <f>(('globe and mail'!G22)/($B22))*10000</f>
        <v>0</v>
      </c>
      <c r="H22" s="2">
        <f>(('globe and mail'!H22)/($B22))*10000</f>
        <v>0.98505183835299337</v>
      </c>
    </row>
    <row r="23" spans="1:8" x14ac:dyDescent="0.25">
      <c r="A23">
        <v>2009</v>
      </c>
      <c r="B23">
        <v>40887</v>
      </c>
      <c r="C23" s="2">
        <f>(('globe and mail'!C23)/($B23))*10000</f>
        <v>38.643089490547119</v>
      </c>
      <c r="D23" s="2">
        <f>(('globe and mail'!D23)/($B23))*10000</f>
        <v>5.3806833467850419</v>
      </c>
      <c r="E23" s="2">
        <f>(('globe and mail'!E23)/($B23))*10000</f>
        <v>5.625259862547999</v>
      </c>
      <c r="F23" s="2">
        <f>(('globe and mail'!F23)/($B23))*10000</f>
        <v>0.48915303152591288</v>
      </c>
      <c r="G23" s="2">
        <f>(('globe and mail'!G23)/($B23))*10000</f>
        <v>0</v>
      </c>
      <c r="H23" s="2">
        <f>(('globe and mail'!H23)/($B23))*10000</f>
        <v>0.7337295472888693</v>
      </c>
    </row>
    <row r="24" spans="1:8" x14ac:dyDescent="0.25">
      <c r="A24">
        <v>2010</v>
      </c>
      <c r="B24">
        <v>60254</v>
      </c>
      <c r="C24" s="2">
        <f>(('globe and mail'!C24)/($B24))*10000</f>
        <v>49.955189696949581</v>
      </c>
      <c r="D24" s="2">
        <f>(('globe and mail'!D24)/($B24))*10000</f>
        <v>9.2939887808278296</v>
      </c>
      <c r="E24" s="2">
        <f>(('globe and mail'!E24)/($B24))*10000</f>
        <v>3.6512098781823616</v>
      </c>
      <c r="F24" s="2">
        <f>(('globe and mail'!F24)/($B24))*10000</f>
        <v>0.33192817074385106</v>
      </c>
      <c r="G24" s="2">
        <f>(('globe and mail'!G24)/($B24))*10000</f>
        <v>0.82982042685962754</v>
      </c>
      <c r="H24" s="2">
        <f>(('globe and mail'!H24)/($B24))*10000</f>
        <v>0.66385634148770212</v>
      </c>
    </row>
    <row r="25" spans="1:8" x14ac:dyDescent="0.25">
      <c r="A25">
        <v>2011</v>
      </c>
      <c r="B25">
        <v>48151</v>
      </c>
      <c r="C25" s="2">
        <f>(('globe and mail'!C25)/($B25))*10000</f>
        <v>66.665282133289026</v>
      </c>
      <c r="D25" s="2">
        <f>(('globe and mail'!D25)/($B25))*10000</f>
        <v>8.5148802724761694</v>
      </c>
      <c r="E25" s="2">
        <f>(('globe and mail'!E25)/($B25))*10000</f>
        <v>11.630080372162571</v>
      </c>
      <c r="F25" s="2">
        <f>(('globe and mail'!F25)/($B25))*10000</f>
        <v>0.62304001993728064</v>
      </c>
      <c r="G25" s="2">
        <f>(('globe and mail'!G25)/($B25))*10000</f>
        <v>0.20768000664576022</v>
      </c>
      <c r="H25" s="2">
        <f>(('globe and mail'!H25)/($B25))*10000</f>
        <v>4.3612801395609644</v>
      </c>
    </row>
    <row r="26" spans="1:8" x14ac:dyDescent="0.25">
      <c r="A26">
        <v>2012</v>
      </c>
      <c r="B26">
        <v>41027</v>
      </c>
      <c r="C26" s="2">
        <f>(('globe and mail'!C26)/($B26))*10000</f>
        <v>51.673288322324318</v>
      </c>
      <c r="D26" s="2">
        <f>(('globe and mail'!D26)/($B26))*10000</f>
        <v>13.64954785872718</v>
      </c>
      <c r="E26" s="2">
        <f>(('globe and mail'!E26)/($B26))*10000</f>
        <v>12.67458015453238</v>
      </c>
      <c r="F26" s="2">
        <f>(('globe and mail'!F26)/($B26))*10000</f>
        <v>0.24374192604869965</v>
      </c>
      <c r="G26" s="2">
        <f>(('globe and mail'!G26)/($B26))*10000</f>
        <v>0.7312257781460989</v>
      </c>
      <c r="H26" s="2">
        <f>(('globe and mail'!H26)/($B26))*10000</f>
        <v>5.6060642991200913</v>
      </c>
    </row>
    <row r="27" spans="1:8" x14ac:dyDescent="0.25">
      <c r="A27">
        <v>2013</v>
      </c>
      <c r="B27">
        <v>41788</v>
      </c>
      <c r="C27" s="2">
        <f>(('globe and mail'!C27)/($B27))*10000</f>
        <v>44.749688905906005</v>
      </c>
      <c r="D27" s="2">
        <f>(('globe and mail'!D27)/($B27))*10000</f>
        <v>20.340767684502726</v>
      </c>
      <c r="E27" s="2">
        <f>(('globe and mail'!E27)/($B27))*10000</f>
        <v>27.998468459844933</v>
      </c>
      <c r="F27" s="2">
        <f>(('globe and mail'!F27)/($B27))*10000</f>
        <v>0.71790944768833154</v>
      </c>
      <c r="G27" s="2">
        <f>(('globe and mail'!G27)/($B27))*10000</f>
        <v>0.71790944768833154</v>
      </c>
      <c r="H27" s="2">
        <f>(('globe and mail'!H27)/($B27))*10000</f>
        <v>19.862161386043837</v>
      </c>
    </row>
    <row r="28" spans="1:8" x14ac:dyDescent="0.25">
      <c r="A28" t="s">
        <v>1</v>
      </c>
      <c r="B28" s="1">
        <f>SUM(B2:B27)</f>
        <v>1191621</v>
      </c>
      <c r="C28" s="1">
        <f>(5475/B28)*10000</f>
        <v>45.945816664862399</v>
      </c>
      <c r="D28" s="1">
        <f>(1097/'GandM standardized by the6'!B28)*10000</f>
        <v>9.2059471929413803</v>
      </c>
      <c r="F28" s="1">
        <f>(37/'GandM standardized by the6'!B28)*10000</f>
        <v>0.31050140942464088</v>
      </c>
      <c r="H28" s="1"/>
    </row>
    <row r="29" spans="1:8" x14ac:dyDescent="0.25">
      <c r="A29" t="s">
        <v>7</v>
      </c>
      <c r="B29" s="2">
        <f>AVERAGE(B2:B27)</f>
        <v>45831.576923076922</v>
      </c>
      <c r="C29" s="2">
        <f t="shared" ref="C29:H29" si="0">AVERAGE(C2:C27)</f>
        <v>46.433695987437822</v>
      </c>
      <c r="D29" s="2">
        <f t="shared" si="0"/>
        <v>9.4888898657565157</v>
      </c>
      <c r="E29" s="2">
        <f t="shared" si="0"/>
        <v>4.3443637770123313</v>
      </c>
      <c r="F29" s="2">
        <f t="shared" si="0"/>
        <v>0.31160830051833338</v>
      </c>
      <c r="G29" s="2">
        <f t="shared" si="0"/>
        <v>0.15185631749766693</v>
      </c>
      <c r="H29" s="2">
        <f t="shared" si="0"/>
        <v>1.4801832885281578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READ ME</vt:lpstr>
      <vt:lpstr>Data for Fig 1 and Fig 2</vt:lpstr>
      <vt:lpstr>new york times</vt:lpstr>
      <vt:lpstr>NYT standardized by the</vt:lpstr>
      <vt:lpstr>usa today</vt:lpstr>
      <vt:lpstr>USA Today standardized by the2</vt:lpstr>
      <vt:lpstr>the times</vt:lpstr>
      <vt:lpstr>The Times standardized by the3</vt:lpstr>
      <vt:lpstr>guardian</vt:lpstr>
      <vt:lpstr>Guardian standardized by the4</vt:lpstr>
      <vt:lpstr>toronto star</vt:lpstr>
      <vt:lpstr>Toronto standardized by the5</vt:lpstr>
      <vt:lpstr>globe and mail</vt:lpstr>
      <vt:lpstr>GandM standardized by the6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</dc:creator>
  <cp:lastModifiedBy>Josh</cp:lastModifiedBy>
  <dcterms:created xsi:type="dcterms:W3CDTF">2014-07-14T12:55:20Z</dcterms:created>
  <dcterms:modified xsi:type="dcterms:W3CDTF">2014-07-24T13:22:15Z</dcterms:modified>
</cp:coreProperties>
</file>